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730" windowHeight="11760" activeTab="2"/>
  </bookViews>
  <sheets>
    <sheet name="ГС 1" sheetId="1" r:id="rId1"/>
    <sheet name="ГС 2" sheetId="2" r:id="rId2"/>
    <sheet name="Свод ГС" sheetId="3" r:id="rId3"/>
    <sheet name="Свод команд" sheetId="4" r:id="rId4"/>
    <sheet name="Прыжки" sheetId="6" r:id="rId5"/>
  </sheets>
  <definedNames>
    <definedName name="_xlnm._FilterDatabase" localSheetId="0" hidden="1">'ГС 1'!$A$5:$AY$92</definedName>
    <definedName name="_xlnm._FilterDatabase" localSheetId="1" hidden="1">'ГС 2'!$A$3:$N$89</definedName>
    <definedName name="_xlnm._FilterDatabase" localSheetId="2" hidden="1">'Свод ГС'!$A$4:$AL$54</definedName>
  </definedNames>
  <calcPr calcId="124519" refMode="R1C1"/>
</workbook>
</file>

<file path=xl/calcChain.xml><?xml version="1.0" encoding="utf-8"?>
<calcChain xmlns="http://schemas.openxmlformats.org/spreadsheetml/2006/main">
  <c r="D5" i="3"/>
  <c r="M8" i="4"/>
  <c r="K44" i="1"/>
  <c r="J80" i="2"/>
  <c r="J81"/>
  <c r="J82"/>
  <c r="J83"/>
  <c r="J84"/>
  <c r="J85"/>
  <c r="J86"/>
  <c r="J87"/>
  <c r="J88"/>
  <c r="J89"/>
  <c r="J79"/>
  <c r="J76"/>
  <c r="J77"/>
  <c r="J75"/>
  <c r="J70"/>
  <c r="J71"/>
  <c r="J72"/>
  <c r="J73"/>
  <c r="J69"/>
  <c r="J66"/>
  <c r="J62"/>
  <c r="J63"/>
  <c r="J64"/>
  <c r="J61"/>
  <c r="J51"/>
  <c r="J52"/>
  <c r="J53"/>
  <c r="J54"/>
  <c r="J55"/>
  <c r="J56"/>
  <c r="J57"/>
  <c r="J58"/>
  <c r="J5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5"/>
  <c r="L7" i="4"/>
  <c r="L6"/>
  <c r="L5"/>
  <c r="L4"/>
  <c r="L3"/>
  <c r="I7"/>
  <c r="I6"/>
  <c r="I5"/>
  <c r="I4"/>
  <c r="I3"/>
  <c r="E7"/>
  <c r="E6"/>
  <c r="B67" i="3"/>
  <c r="B68"/>
  <c r="B69"/>
  <c r="B70"/>
  <c r="B71"/>
  <c r="B72"/>
  <c r="B66"/>
  <c r="B88" i="2"/>
  <c r="E4" i="4"/>
  <c r="E3"/>
  <c r="B82" i="2"/>
  <c r="B83"/>
  <c r="B84"/>
  <c r="B85"/>
  <c r="B86"/>
  <c r="B87"/>
  <c r="B81"/>
  <c r="B72"/>
  <c r="B37"/>
  <c r="B38"/>
  <c r="B39"/>
  <c r="B40"/>
  <c r="B41"/>
  <c r="B42"/>
  <c r="B43"/>
  <c r="B44"/>
  <c r="B45"/>
  <c r="B46"/>
  <c r="B47"/>
  <c r="B48"/>
  <c r="B36"/>
  <c r="M9" i="4"/>
  <c r="M10"/>
  <c r="M11"/>
  <c r="M12"/>
  <c r="C65" i="3"/>
  <c r="C66"/>
  <c r="C67"/>
  <c r="C68"/>
  <c r="C69"/>
  <c r="C70"/>
  <c r="C71"/>
  <c r="C72"/>
  <c r="C64"/>
  <c r="A65"/>
  <c r="A66" s="1"/>
  <c r="A67" s="1"/>
  <c r="A68" s="1"/>
  <c r="A69" s="1"/>
  <c r="A70" s="1"/>
  <c r="A71" s="1"/>
  <c r="A72" s="1"/>
  <c r="C61"/>
  <c r="C60"/>
  <c r="C58"/>
  <c r="C59"/>
  <c r="C57"/>
  <c r="B59"/>
  <c r="C51"/>
  <c r="C52"/>
  <c r="C53"/>
  <c r="C50"/>
  <c r="C44"/>
  <c r="C45"/>
  <c r="C46"/>
  <c r="C47"/>
  <c r="C48"/>
  <c r="C43"/>
  <c r="B31"/>
  <c r="B32"/>
  <c r="B33"/>
  <c r="B34"/>
  <c r="B35"/>
  <c r="B36"/>
  <c r="B37"/>
  <c r="B38"/>
  <c r="B39"/>
  <c r="B40"/>
  <c r="B41"/>
  <c r="B30"/>
  <c r="C80" i="2"/>
  <c r="C81"/>
  <c r="C82"/>
  <c r="C83"/>
  <c r="C84"/>
  <c r="C85"/>
  <c r="C86"/>
  <c r="C87"/>
  <c r="C88"/>
  <c r="C79"/>
  <c r="C76"/>
  <c r="C77"/>
  <c r="C75"/>
  <c r="C70"/>
  <c r="C71"/>
  <c r="C72"/>
  <c r="C73"/>
  <c r="C69"/>
  <c r="C67"/>
  <c r="C66"/>
  <c r="C61"/>
  <c r="C62"/>
  <c r="C63"/>
  <c r="C64"/>
  <c r="C60"/>
  <c r="C51"/>
  <c r="C52"/>
  <c r="C53"/>
  <c r="C54"/>
  <c r="C55"/>
  <c r="C56"/>
  <c r="C57"/>
  <c r="C58"/>
  <c r="C5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5"/>
  <c r="L88"/>
  <c r="L87"/>
  <c r="L86"/>
  <c r="L85"/>
  <c r="L84"/>
  <c r="L83"/>
  <c r="L82"/>
  <c r="L81"/>
  <c r="L80"/>
  <c r="A80"/>
  <c r="A81" s="1"/>
  <c r="A82" s="1"/>
  <c r="A83" s="1"/>
  <c r="A84" s="1"/>
  <c r="A85" s="1"/>
  <c r="A86" s="1"/>
  <c r="A87" s="1"/>
  <c r="A88" s="1"/>
  <c r="L79"/>
  <c r="L77"/>
  <c r="L76"/>
  <c r="A76"/>
  <c r="A77" s="1"/>
  <c r="L75"/>
  <c r="L73"/>
  <c r="L72"/>
  <c r="L71"/>
  <c r="L70"/>
  <c r="A70"/>
  <c r="A71" s="1"/>
  <c r="A72" s="1"/>
  <c r="A73" s="1"/>
  <c r="L69"/>
  <c r="L67"/>
  <c r="J67"/>
  <c r="A67"/>
  <c r="L66"/>
  <c r="L64"/>
  <c r="L63"/>
  <c r="L62"/>
  <c r="L61"/>
  <c r="A61"/>
  <c r="A62" s="1"/>
  <c r="A63" s="1"/>
  <c r="A64" s="1"/>
  <c r="L60"/>
  <c r="J60"/>
  <c r="L58"/>
  <c r="L57"/>
  <c r="L56"/>
  <c r="L55"/>
  <c r="L54"/>
  <c r="L53"/>
  <c r="L52"/>
  <c r="L51"/>
  <c r="A51"/>
  <c r="A52" s="1"/>
  <c r="A53" s="1"/>
  <c r="A54" s="1"/>
  <c r="A55" s="1"/>
  <c r="A56" s="1"/>
  <c r="A57" s="1"/>
  <c r="A58" s="1"/>
  <c r="L50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L5"/>
  <c r="N84" i="1"/>
  <c r="N85"/>
  <c r="N86"/>
  <c r="N87"/>
  <c r="N88"/>
  <c r="N89"/>
  <c r="N90"/>
  <c r="N91"/>
  <c r="N92"/>
  <c r="K84"/>
  <c r="K85"/>
  <c r="K86"/>
  <c r="K87"/>
  <c r="K88"/>
  <c r="O88" s="1"/>
  <c r="D70" i="3" s="1"/>
  <c r="K89" i="1"/>
  <c r="K90"/>
  <c r="K91"/>
  <c r="K92"/>
  <c r="O92" s="1"/>
  <c r="N75"/>
  <c r="N76"/>
  <c r="K75"/>
  <c r="K76"/>
  <c r="O84" l="1"/>
  <c r="D66" i="3" s="1"/>
  <c r="O89" i="1"/>
  <c r="D71" i="3" s="1"/>
  <c r="O75" i="1"/>
  <c r="D59" i="3" s="1"/>
  <c r="O86" i="1"/>
  <c r="D68" i="3" s="1"/>
  <c r="O90" i="1"/>
  <c r="D72" i="3" s="1"/>
  <c r="O91" i="1"/>
  <c r="O87"/>
  <c r="D69" i="3" s="1"/>
  <c r="M7" i="4"/>
  <c r="M4"/>
  <c r="M5"/>
  <c r="M5" i="2"/>
  <c r="E5" i="3" s="1"/>
  <c r="M6" i="2"/>
  <c r="E6" i="3" s="1"/>
  <c r="M8" i="2"/>
  <c r="E8" i="3" s="1"/>
  <c r="M10" i="2"/>
  <c r="E10" i="3" s="1"/>
  <c r="M12" i="2"/>
  <c r="E12" i="3" s="1"/>
  <c r="M14" i="2"/>
  <c r="E14" i="3" s="1"/>
  <c r="F14" s="1"/>
  <c r="M16" i="2"/>
  <c r="E16" i="3" s="1"/>
  <c r="F16" s="1"/>
  <c r="M18" i="2"/>
  <c r="E18" i="3" s="1"/>
  <c r="F18" s="1"/>
  <c r="M20" i="2"/>
  <c r="E20" i="3" s="1"/>
  <c r="M22" i="2"/>
  <c r="E22" i="3" s="1"/>
  <c r="M24" i="2"/>
  <c r="M28"/>
  <c r="E24" i="3" s="1"/>
  <c r="M30" i="2"/>
  <c r="E26" i="3" s="1"/>
  <c r="M32" i="2"/>
  <c r="M34"/>
  <c r="M36"/>
  <c r="E30" i="3" s="1"/>
  <c r="M38" i="2"/>
  <c r="E32" i="3" s="1"/>
  <c r="M40" i="2"/>
  <c r="E33" i="3" s="1"/>
  <c r="M42" i="2"/>
  <c r="E35" i="3" s="1"/>
  <c r="M44" i="2"/>
  <c r="E37" i="3" s="1"/>
  <c r="M46" i="2"/>
  <c r="E39" i="3" s="1"/>
  <c r="M48" i="2"/>
  <c r="E41" i="3" s="1"/>
  <c r="M77" i="2"/>
  <c r="M26"/>
  <c r="E23" i="3" s="1"/>
  <c r="M52" i="2"/>
  <c r="M54"/>
  <c r="E45" i="3" s="1"/>
  <c r="M56" i="2"/>
  <c r="E47" i="3" s="1"/>
  <c r="M58" i="2"/>
  <c r="E48" i="3" s="1"/>
  <c r="M66" i="2"/>
  <c r="M70"/>
  <c r="M72"/>
  <c r="E59" i="3" s="1"/>
  <c r="M75" i="2"/>
  <c r="E60" i="3" s="1"/>
  <c r="M80" i="2"/>
  <c r="E65" i="3" s="1"/>
  <c r="M82" i="2"/>
  <c r="E67" i="3" s="1"/>
  <c r="M84" i="2"/>
  <c r="E69" i="3" s="1"/>
  <c r="M86" i="2"/>
  <c r="E71" i="3" s="1"/>
  <c r="M88" i="2"/>
  <c r="M9"/>
  <c r="E9" i="3" s="1"/>
  <c r="M13" i="2"/>
  <c r="E13" i="3" s="1"/>
  <c r="F13" s="1"/>
  <c r="M17" i="2"/>
  <c r="E17" i="3" s="1"/>
  <c r="F17" s="1"/>
  <c r="M21" i="2"/>
  <c r="E21" i="3" s="1"/>
  <c r="M25" i="2"/>
  <c r="M29"/>
  <c r="E25" i="3" s="1"/>
  <c r="M33" i="2"/>
  <c r="E28" i="3" s="1"/>
  <c r="M37" i="2"/>
  <c r="E31" i="3" s="1"/>
  <c r="M41" i="2"/>
  <c r="E34" i="3" s="1"/>
  <c r="M45" i="2"/>
  <c r="E38" i="3" s="1"/>
  <c r="M62" i="2"/>
  <c r="E52" i="3" s="1"/>
  <c r="M67" i="2"/>
  <c r="M83"/>
  <c r="E68" i="3" s="1"/>
  <c r="M87" i="2"/>
  <c r="E72" i="3" s="1"/>
  <c r="M61" i="2"/>
  <c r="E51" i="3" s="1"/>
  <c r="M63" i="2"/>
  <c r="E53" i="3" s="1"/>
  <c r="M69" i="2"/>
  <c r="E57" i="3" s="1"/>
  <c r="M7" i="2"/>
  <c r="E7" i="3" s="1"/>
  <c r="M11" i="2"/>
  <c r="E11" i="3" s="1"/>
  <c r="M15" i="2"/>
  <c r="E15" i="3" s="1"/>
  <c r="M19" i="2"/>
  <c r="E19" i="3" s="1"/>
  <c r="M23" i="2"/>
  <c r="M27"/>
  <c r="M31"/>
  <c r="E27" i="3" s="1"/>
  <c r="M35" i="2"/>
  <c r="E29" i="3" s="1"/>
  <c r="M39" i="2"/>
  <c r="M43"/>
  <c r="E36" i="3" s="1"/>
  <c r="M47" i="2"/>
  <c r="E40" i="3" s="1"/>
  <c r="M50" i="2"/>
  <c r="E43" i="3" s="1"/>
  <c r="M64" i="2"/>
  <c r="M76"/>
  <c r="E61" i="3" s="1"/>
  <c r="M81" i="2"/>
  <c r="E66" i="3" s="1"/>
  <c r="M85" i="2"/>
  <c r="E70" i="3" s="1"/>
  <c r="M51" i="2"/>
  <c r="M53"/>
  <c r="E44" i="3" s="1"/>
  <c r="M55" i="2"/>
  <c r="E46" i="3" s="1"/>
  <c r="M57" i="2"/>
  <c r="M60"/>
  <c r="E50" i="3" s="1"/>
  <c r="M71" i="2"/>
  <c r="E58" i="3" s="1"/>
  <c r="M73" i="2"/>
  <c r="M79"/>
  <c r="E64" i="3" s="1"/>
  <c r="O76" i="1"/>
  <c r="O85"/>
  <c r="D67" i="3" s="1"/>
  <c r="M6" i="4"/>
  <c r="M3"/>
  <c r="N65" i="1"/>
  <c r="K65"/>
  <c r="N59"/>
  <c r="K59"/>
  <c r="A51" i="3"/>
  <c r="A52" s="1"/>
  <c r="A53" s="1"/>
  <c r="A54" s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5"/>
  <c r="A7" i="4"/>
  <c r="A8" s="1"/>
  <c r="A9" s="1"/>
  <c r="A10" s="1"/>
  <c r="A11" s="1"/>
  <c r="A12" s="1"/>
  <c r="N83" i="1"/>
  <c r="K83"/>
  <c r="A83"/>
  <c r="K82"/>
  <c r="N80"/>
  <c r="K80"/>
  <c r="N79"/>
  <c r="K79"/>
  <c r="A79"/>
  <c r="A80" s="1"/>
  <c r="N78"/>
  <c r="O78" s="1"/>
  <c r="D60" i="3" s="1"/>
  <c r="N74" i="1"/>
  <c r="K74"/>
  <c r="N73"/>
  <c r="K73"/>
  <c r="A73"/>
  <c r="A74" s="1"/>
  <c r="N72"/>
  <c r="K72"/>
  <c r="N70"/>
  <c r="K70"/>
  <c r="N69"/>
  <c r="K69"/>
  <c r="N68"/>
  <c r="K68"/>
  <c r="A68"/>
  <c r="A69" s="1"/>
  <c r="N67"/>
  <c r="K67"/>
  <c r="O83" l="1"/>
  <c r="D65" i="3" s="1"/>
  <c r="O80" i="1"/>
  <c r="A84"/>
  <c r="A85" s="1"/>
  <c r="A86" s="1"/>
  <c r="A87" s="1"/>
  <c r="A88" s="1"/>
  <c r="A89" s="1"/>
  <c r="A90" s="1"/>
  <c r="A91" s="1"/>
  <c r="A92" s="1"/>
  <c r="O73"/>
  <c r="O79"/>
  <c r="D61" i="3" s="1"/>
  <c r="A75" i="1"/>
  <c r="A76" s="1"/>
  <c r="O65"/>
  <c r="O70"/>
  <c r="O68"/>
  <c r="O59"/>
  <c r="O74"/>
  <c r="D58" i="3" s="1"/>
  <c r="O69" i="1"/>
  <c r="O72"/>
  <c r="D57" i="3" s="1"/>
  <c r="O82" i="1"/>
  <c r="D64" i="3" s="1"/>
  <c r="O67" i="1"/>
  <c r="N64"/>
  <c r="K64"/>
  <c r="N63"/>
  <c r="K63"/>
  <c r="N62"/>
  <c r="K62"/>
  <c r="A62"/>
  <c r="A63" s="1"/>
  <c r="A64" s="1"/>
  <c r="A65" s="1"/>
  <c r="N61"/>
  <c r="K61"/>
  <c r="N58"/>
  <c r="K58"/>
  <c r="N57"/>
  <c r="K57"/>
  <c r="N56"/>
  <c r="K56"/>
  <c r="N55"/>
  <c r="N54"/>
  <c r="K54"/>
  <c r="N53"/>
  <c r="K53"/>
  <c r="N52"/>
  <c r="K52"/>
  <c r="N51"/>
  <c r="K51"/>
  <c r="A51"/>
  <c r="A52" s="1"/>
  <c r="A53" s="1"/>
  <c r="A54" s="1"/>
  <c r="A55" s="1"/>
  <c r="A56" s="1"/>
  <c r="A57" s="1"/>
  <c r="A58" s="1"/>
  <c r="A59" s="1"/>
  <c r="N50"/>
  <c r="K50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5"/>
  <c r="K46"/>
  <c r="K47"/>
  <c r="K4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O48" l="1"/>
  <c r="D41" i="3" s="1"/>
  <c r="O44" i="1"/>
  <c r="D37" i="3" s="1"/>
  <c r="O28" i="1"/>
  <c r="D24" i="3" s="1"/>
  <c r="O24" i="1"/>
  <c r="O20"/>
  <c r="D20" i="3" s="1"/>
  <c r="O16" i="1"/>
  <c r="D16" i="3" s="1"/>
  <c r="O12" i="1"/>
  <c r="D12" i="3" s="1"/>
  <c r="O8" i="1"/>
  <c r="D8" i="3" s="1"/>
  <c r="O46" i="1"/>
  <c r="D39" i="3" s="1"/>
  <c r="O42" i="1"/>
  <c r="D35" i="3" s="1"/>
  <c r="O34" i="1"/>
  <c r="O30"/>
  <c r="D26" i="3" s="1"/>
  <c r="O26" i="1"/>
  <c r="D23" i="3" s="1"/>
  <c r="O22" i="1"/>
  <c r="D22" i="3" s="1"/>
  <c r="O18" i="1"/>
  <c r="D18" i="3" s="1"/>
  <c r="O14" i="1"/>
  <c r="D14" i="3" s="1"/>
  <c r="O10" i="1"/>
  <c r="D10" i="3" s="1"/>
  <c r="O36" i="1"/>
  <c r="D30" i="3" s="1"/>
  <c r="O40" i="1"/>
  <c r="D33" i="3" s="1"/>
  <c r="O38" i="1"/>
  <c r="D32" i="3" s="1"/>
  <c r="O52" i="1"/>
  <c r="O51"/>
  <c r="O32"/>
  <c r="O45"/>
  <c r="D38" i="3" s="1"/>
  <c r="O37" i="1"/>
  <c r="D31" i="3" s="1"/>
  <c r="O33" i="1"/>
  <c r="D28" i="3" s="1"/>
  <c r="O25" i="1"/>
  <c r="O21"/>
  <c r="D21" i="3" s="1"/>
  <c r="O17" i="1"/>
  <c r="D17" i="3" s="1"/>
  <c r="O9" i="1"/>
  <c r="D9" i="3" s="1"/>
  <c r="O56" i="1"/>
  <c r="D47" i="3" s="1"/>
  <c r="O62" i="1"/>
  <c r="D51" i="3" s="1"/>
  <c r="O64" i="1"/>
  <c r="D53" i="3" s="1"/>
  <c r="O50" i="1"/>
  <c r="D43" i="3" s="1"/>
  <c r="O53" i="1"/>
  <c r="D44" i="3" s="1"/>
  <c r="O55" i="1"/>
  <c r="D46" i="3" s="1"/>
  <c r="O57" i="1"/>
  <c r="O63"/>
  <c r="D52" i="3" s="1"/>
  <c r="O41" i="1"/>
  <c r="D34" i="3" s="1"/>
  <c r="O29" i="1"/>
  <c r="D25" i="3" s="1"/>
  <c r="O13" i="1"/>
  <c r="D13" i="3" s="1"/>
  <c r="O54" i="1"/>
  <c r="D45" i="3" s="1"/>
  <c r="O47" i="1"/>
  <c r="D40" i="3" s="1"/>
  <c r="O43" i="1"/>
  <c r="D36" i="3" s="1"/>
  <c r="O39" i="1"/>
  <c r="O35"/>
  <c r="D29" i="3" s="1"/>
  <c r="O31" i="1"/>
  <c r="D27" i="3" s="1"/>
  <c r="O27" i="1"/>
  <c r="O23"/>
  <c r="O19"/>
  <c r="D19" i="3" s="1"/>
  <c r="O15" i="1"/>
  <c r="D15" i="3" s="1"/>
  <c r="F15" s="1"/>
  <c r="O11" i="1"/>
  <c r="D11" i="3" s="1"/>
  <c r="O7" i="1"/>
  <c r="D7" i="3" s="1"/>
  <c r="O6" i="1"/>
  <c r="D6" i="3" s="1"/>
  <c r="O58" i="1"/>
  <c r="D48" i="3" s="1"/>
  <c r="O61" i="1"/>
  <c r="D50" i="3" s="1"/>
</calcChain>
</file>

<file path=xl/sharedStrings.xml><?xml version="1.0" encoding="utf-8"?>
<sst xmlns="http://schemas.openxmlformats.org/spreadsheetml/2006/main" count="428" uniqueCount="159">
  <si>
    <t>№ п/п</t>
  </si>
  <si>
    <t xml:space="preserve">Фамилия И.О. </t>
  </si>
  <si>
    <t>Старт номер</t>
  </si>
  <si>
    <t>Время на старте</t>
  </si>
  <si>
    <t>В О Р О Т А</t>
  </si>
  <si>
    <t xml:space="preserve">Итого штрафы </t>
  </si>
  <si>
    <t>Время на финише</t>
  </si>
  <si>
    <t>Общий результат</t>
  </si>
  <si>
    <t>9.10.11</t>
  </si>
  <si>
    <t>Подобряев Алексей</t>
  </si>
  <si>
    <t>Петров Павел</t>
  </si>
  <si>
    <t>Подобряева Евдокия</t>
  </si>
  <si>
    <t>Парфенов Дмитрий</t>
  </si>
  <si>
    <t>Подобряева Нина</t>
  </si>
  <si>
    <t>1 гонка К1М</t>
  </si>
  <si>
    <t>Орлов Михаил Юрьевич</t>
  </si>
  <si>
    <t>Конюхов Игорь Анатольевич</t>
  </si>
  <si>
    <t>Коржов Александр Павлович</t>
  </si>
  <si>
    <t>Ромашкин Дмитрий Викторович</t>
  </si>
  <si>
    <t>Анисимов Юрий Алексеевич</t>
  </si>
  <si>
    <t>Рябочкин Андрей Михайлович</t>
  </si>
  <si>
    <t>Косогоров Кирилл</t>
  </si>
  <si>
    <t>Гольдис Артём Константинович</t>
  </si>
  <si>
    <t>Корчагин Денис Петрович</t>
  </si>
  <si>
    <t>Богданов Андрей Алексеевич</t>
  </si>
  <si>
    <t>Алексеев Сергей Николаевич</t>
  </si>
  <si>
    <t>Петриков Сергей Андреевич</t>
  </si>
  <si>
    <t>Немченко Андрей</t>
  </si>
  <si>
    <t>Хомченко Андрей Иванович</t>
  </si>
  <si>
    <t>Ложников Дмитрий Андреевич</t>
  </si>
  <si>
    <t>Ермаков Павел</t>
  </si>
  <si>
    <t>Рогачев Денис Сергеевич</t>
  </si>
  <si>
    <t>1-2-3</t>
  </si>
  <si>
    <t>Место</t>
  </si>
  <si>
    <t>Время</t>
  </si>
  <si>
    <t>1 гонка К1Ж</t>
  </si>
  <si>
    <t>1 гонка К1 М Ю</t>
  </si>
  <si>
    <t>1 гонка К1 Ж Ю</t>
  </si>
  <si>
    <t xml:space="preserve">1 гонка С1 </t>
  </si>
  <si>
    <t>1 гонка С1 Ю</t>
  </si>
  <si>
    <t>1 гонка Б2</t>
  </si>
  <si>
    <t>Парфенов Дмитрий-Подобряева Евдокия</t>
  </si>
  <si>
    <t>Стародубов Д.О.</t>
  </si>
  <si>
    <t>Татьянин Сергей Игоревич</t>
  </si>
  <si>
    <t>Ромашкина Екатерина Сергеевна</t>
  </si>
  <si>
    <t>Телицына Василиса Борисовна</t>
  </si>
  <si>
    <t>Шаломихина Евгения Игоревна</t>
  </si>
  <si>
    <t>Хомченко Александра Борисовна</t>
  </si>
  <si>
    <t>Тодорова Анна Ариановна</t>
  </si>
  <si>
    <t>Конюхов Тимофей Игоревич</t>
  </si>
  <si>
    <t>Лаленков Матвей Владимирович</t>
  </si>
  <si>
    <t>Иванов Владислав Владимирович</t>
  </si>
  <si>
    <t xml:space="preserve"> Сводный протокол </t>
  </si>
  <si>
    <t>Общий результат              1ая попытка</t>
  </si>
  <si>
    <t>Общий результат              2ая попытка</t>
  </si>
  <si>
    <t xml:space="preserve">Лучший результат </t>
  </si>
  <si>
    <t xml:space="preserve">Сводный командный протокол </t>
  </si>
  <si>
    <t>№</t>
  </si>
  <si>
    <t>Команда</t>
  </si>
  <si>
    <t xml:space="preserve">1 гонка Б2 </t>
  </si>
  <si>
    <t>2 гонка Б2</t>
  </si>
  <si>
    <t>Лучшая Б2</t>
  </si>
  <si>
    <t>1 гонка К1</t>
  </si>
  <si>
    <t>2 гонка К1</t>
  </si>
  <si>
    <t>Ком.гонка</t>
  </si>
  <si>
    <t>Лучшая К1</t>
  </si>
  <si>
    <t>1 гонка К2</t>
  </si>
  <si>
    <t>2 гонка К2</t>
  </si>
  <si>
    <t>Лучшая К2</t>
  </si>
  <si>
    <t>Сумма мест</t>
  </si>
  <si>
    <t>Место итог</t>
  </si>
  <si>
    <t>Tver Kayaking Team</t>
  </si>
  <si>
    <t>Сосонкин Андрей</t>
  </si>
  <si>
    <t>Дыбкин Сергей Александрович</t>
  </si>
  <si>
    <t>Фронтов Александр Юрьевич</t>
  </si>
  <si>
    <t>Шишков Алексей Анатольевич</t>
  </si>
  <si>
    <t>Дьяков Александр</t>
  </si>
  <si>
    <t>Слепнев Даниил Евгеньевич</t>
  </si>
  <si>
    <t>Страхов Александр Владимирович</t>
  </si>
  <si>
    <t>Лурье Семен</t>
  </si>
  <si>
    <t>Пестерев Андрей Алексеевич</t>
  </si>
  <si>
    <t>Леусенков Игорь</t>
  </si>
  <si>
    <t>Селезнев Михаил Иванович</t>
  </si>
  <si>
    <t>Горскин Евгений</t>
  </si>
  <si>
    <t>Крутина Мария Михайловна</t>
  </si>
  <si>
    <t>Коршунова Анна Владимировна</t>
  </si>
  <si>
    <t>Кузьмина Алёна</t>
  </si>
  <si>
    <t>2 гонка К1М</t>
  </si>
  <si>
    <t>2 гонка К1Ж</t>
  </si>
  <si>
    <t>2 гонка К1 М Ю</t>
  </si>
  <si>
    <t>2 гонка К1 Ж Ю</t>
  </si>
  <si>
    <t xml:space="preserve">2 гонка С1 </t>
  </si>
  <si>
    <t>2 гонка С1 Ю</t>
  </si>
  <si>
    <t>Волков Игорь</t>
  </si>
  <si>
    <t>К1 Ж</t>
  </si>
  <si>
    <t>К1 М Ю</t>
  </si>
  <si>
    <t xml:space="preserve">С1 </t>
  </si>
  <si>
    <t>Б2</t>
  </si>
  <si>
    <t>Ананьев Сергей</t>
  </si>
  <si>
    <t>Есин Николай</t>
  </si>
  <si>
    <t>Казанский Владимир</t>
  </si>
  <si>
    <t>Горшков Кузьма</t>
  </si>
  <si>
    <t>Яковенко Андрей</t>
  </si>
  <si>
    <t>Мельник Даниил</t>
  </si>
  <si>
    <t>Алтунджи Сергей</t>
  </si>
  <si>
    <t>Елизаров Андрей</t>
  </si>
  <si>
    <t>Хижняков Алексей</t>
  </si>
  <si>
    <t>Соболев Виктор</t>
  </si>
  <si>
    <t>Поняков Андрей</t>
  </si>
  <si>
    <t>Коекин Михаил</t>
  </si>
  <si>
    <t>Хлопонин Максим</t>
  </si>
  <si>
    <t>Стародубов Д.О.Каравашкина Н</t>
  </si>
  <si>
    <t>Есин С Казанский В</t>
  </si>
  <si>
    <t>Шишков А Ананьев С</t>
  </si>
  <si>
    <t>Горшков К Косогоров</t>
  </si>
  <si>
    <t>Орлов Елизаров</t>
  </si>
  <si>
    <t>Лурье С Кузьмина А</t>
  </si>
  <si>
    <t>Пестерев А Богданов А</t>
  </si>
  <si>
    <t>Хлопонина М Петров П</t>
  </si>
  <si>
    <t>Три стихии</t>
  </si>
  <si>
    <t>Три стихии Леди</t>
  </si>
  <si>
    <t>Крутина-Балдина</t>
  </si>
  <si>
    <t>WWW SCHOOL</t>
  </si>
  <si>
    <t>WWW SCHOOL-2</t>
  </si>
  <si>
    <t>0</t>
  </si>
  <si>
    <t>2</t>
  </si>
  <si>
    <t>50</t>
  </si>
  <si>
    <t>52</t>
  </si>
  <si>
    <t>4</t>
  </si>
  <si>
    <t>100</t>
  </si>
  <si>
    <t>54</t>
  </si>
  <si>
    <t>6</t>
  </si>
  <si>
    <t>3.4.5.6.7.8/9</t>
  </si>
  <si>
    <t>R</t>
  </si>
  <si>
    <t>K</t>
  </si>
  <si>
    <t>12.13.14/15/16</t>
  </si>
  <si>
    <t>150</t>
  </si>
  <si>
    <t>102</t>
  </si>
  <si>
    <t>4.5.6.7.8.9</t>
  </si>
  <si>
    <t>10.11.12</t>
  </si>
  <si>
    <t>13.14.15.16</t>
  </si>
  <si>
    <t xml:space="preserve"> -</t>
  </si>
  <si>
    <t>1</t>
  </si>
  <si>
    <t>Конюхов тимофей- Иванов Влад</t>
  </si>
  <si>
    <t>85 ромашкина выступала 73</t>
  </si>
  <si>
    <t>114</t>
  </si>
  <si>
    <t>3</t>
  </si>
  <si>
    <t>5</t>
  </si>
  <si>
    <t>Прыжки</t>
  </si>
  <si>
    <t>К1М</t>
  </si>
  <si>
    <t>Орлов М.</t>
  </si>
  <si>
    <t>Пестерев А</t>
  </si>
  <si>
    <t>Есин Н.</t>
  </si>
  <si>
    <t>К1Ж</t>
  </si>
  <si>
    <t>Баландина В.</t>
  </si>
  <si>
    <t>К1Ю</t>
  </si>
  <si>
    <t>Конюхов Т.</t>
  </si>
  <si>
    <t>Азимут</t>
  </si>
  <si>
    <t>Баландина Валерия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</si>
</sst>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h:mm:ss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2"/>
      <name val="Arial"/>
      <family val="2"/>
      <charset val="204"/>
    </font>
    <font>
      <sz val="26"/>
      <name val="Arial"/>
      <family val="2"/>
      <charset val="204"/>
    </font>
    <font>
      <u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0">
    <xf numFmtId="0" fontId="0" fillId="0" borderId="0" xfId="0"/>
    <xf numFmtId="0" fontId="2" fillId="0" borderId="0" xfId="1"/>
    <xf numFmtId="0" fontId="3" fillId="0" borderId="0" xfId="1" applyFont="1"/>
    <xf numFmtId="0" fontId="2" fillId="0" borderId="1" xfId="1" applyBorder="1"/>
    <xf numFmtId="0" fontId="2" fillId="0" borderId="0" xfId="1" applyBorder="1"/>
    <xf numFmtId="3" fontId="2" fillId="0" borderId="1" xfId="1" applyNumberFormat="1" applyBorder="1"/>
    <xf numFmtId="3" fontId="2" fillId="0" borderId="2" xfId="1" applyNumberFormat="1" applyBorder="1"/>
    <xf numFmtId="0" fontId="2" fillId="0" borderId="2" xfId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2" fillId="0" borderId="0" xfId="1" applyFill="1"/>
    <xf numFmtId="0" fontId="2" fillId="0" borderId="1" xfId="1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9" fontId="6" fillId="0" borderId="3" xfId="1" applyNumberFormat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1" xfId="0" applyNumberFormat="1" applyFill="1" applyBorder="1"/>
    <xf numFmtId="0" fontId="0" fillId="0" borderId="1" xfId="0" applyFill="1" applyBorder="1"/>
    <xf numFmtId="3" fontId="2" fillId="0" borderId="1" xfId="0" applyNumberFormat="1" applyFont="1" applyFill="1" applyBorder="1"/>
    <xf numFmtId="0" fontId="8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2" fillId="0" borderId="1" xfId="0" applyFont="1" applyFill="1" applyBorder="1" applyAlignment="1">
      <alignment horizontal="center"/>
    </xf>
    <xf numFmtId="0" fontId="10" fillId="0" borderId="0" xfId="0" applyFont="1"/>
    <xf numFmtId="0" fontId="6" fillId="0" borderId="17" xfId="0" applyFont="1" applyBorder="1"/>
    <xf numFmtId="0" fontId="6" fillId="0" borderId="4" xfId="0" applyFont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18" xfId="0" applyFont="1" applyFill="1" applyBorder="1"/>
    <xf numFmtId="0" fontId="0" fillId="0" borderId="19" xfId="0" applyBorder="1"/>
    <xf numFmtId="0" fontId="11" fillId="0" borderId="1" xfId="0" applyFont="1" applyBorder="1"/>
    <xf numFmtId="0" fontId="0" fillId="0" borderId="20" xfId="0" applyBorder="1"/>
    <xf numFmtId="0" fontId="2" fillId="0" borderId="1" xfId="0" applyFont="1" applyBorder="1"/>
    <xf numFmtId="0" fontId="11" fillId="0" borderId="1" xfId="0" applyFont="1" applyFill="1" applyBorder="1"/>
    <xf numFmtId="0" fontId="7" fillId="0" borderId="1" xfId="0" applyFont="1" applyBorder="1"/>
    <xf numFmtId="0" fontId="6" fillId="0" borderId="17" xfId="1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/>
    <xf numFmtId="0" fontId="6" fillId="0" borderId="21" xfId="1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7" fillId="0" borderId="1" xfId="1" applyFont="1" applyBorder="1"/>
    <xf numFmtId="0" fontId="7" fillId="0" borderId="0" xfId="1" applyFont="1" applyBorder="1"/>
    <xf numFmtId="0" fontId="12" fillId="0" borderId="0" xfId="0" applyFont="1"/>
    <xf numFmtId="0" fontId="9" fillId="0" borderId="0" xfId="0" applyFont="1" applyFill="1"/>
    <xf numFmtId="0" fontId="6" fillId="0" borderId="4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6" fillId="0" borderId="27" xfId="1" applyFont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/>
    </xf>
    <xf numFmtId="0" fontId="4" fillId="0" borderId="22" xfId="2" applyFont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22" xfId="0" applyNumberFormat="1" applyFill="1" applyBorder="1"/>
    <xf numFmtId="0" fontId="0" fillId="0" borderId="25" xfId="0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1" fontId="0" fillId="0" borderId="25" xfId="0" applyNumberFormat="1" applyFill="1" applyBorder="1"/>
    <xf numFmtId="3" fontId="0" fillId="0" borderId="25" xfId="0" applyNumberFormat="1" applyFill="1" applyBorder="1" applyAlignment="1">
      <alignment horizontal="center"/>
    </xf>
    <xf numFmtId="41" fontId="0" fillId="0" borderId="1" xfId="0" applyNumberFormat="1" applyBorder="1"/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2" fillId="0" borderId="1" xfId="0" applyFont="1" applyBorder="1"/>
    <xf numFmtId="1" fontId="6" fillId="0" borderId="1" xfId="1" applyNumberFormat="1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20" xfId="0" applyFill="1" applyBorder="1" applyAlignment="1"/>
    <xf numFmtId="0" fontId="14" fillId="0" borderId="20" xfId="0" applyFont="1" applyFill="1" applyBorder="1" applyAlignment="1"/>
    <xf numFmtId="0" fontId="0" fillId="0" borderId="20" xfId="0" applyBorder="1" applyAlignment="1"/>
    <xf numFmtId="49" fontId="6" fillId="0" borderId="18" xfId="1" applyNumberFormat="1" applyFont="1" applyBorder="1" applyAlignment="1">
      <alignment vertical="center" wrapText="1"/>
    </xf>
    <xf numFmtId="49" fontId="6" fillId="0" borderId="26" xfId="1" applyNumberFormat="1" applyFont="1" applyBorder="1" applyAlignment="1">
      <alignment vertical="center" wrapText="1"/>
    </xf>
    <xf numFmtId="0" fontId="0" fillId="0" borderId="18" xfId="0" applyFill="1" applyBorder="1" applyAlignment="1"/>
    <xf numFmtId="41" fontId="0" fillId="0" borderId="28" xfId="0" applyNumberFormat="1" applyFill="1" applyBorder="1" applyAlignment="1"/>
    <xf numFmtId="41" fontId="0" fillId="0" borderId="23" xfId="0" applyNumberFormat="1" applyFill="1" applyBorder="1" applyAlignment="1"/>
    <xf numFmtId="0" fontId="0" fillId="2" borderId="20" xfId="0" applyFill="1" applyBorder="1" applyAlignment="1"/>
    <xf numFmtId="164" fontId="6" fillId="0" borderId="1" xfId="1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/>
    <xf numFmtId="0" fontId="13" fillId="2" borderId="31" xfId="0" applyFont="1" applyFill="1" applyBorder="1" applyAlignment="1">
      <alignment horizontal="center"/>
    </xf>
    <xf numFmtId="1" fontId="6" fillId="0" borderId="8" xfId="1" applyNumberFormat="1" applyFont="1" applyBorder="1" applyAlignment="1">
      <alignment horizontal="center" vertical="center" wrapText="1"/>
    </xf>
    <xf numFmtId="1" fontId="6" fillId="0" borderId="9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15" fillId="0" borderId="20" xfId="0" applyFont="1" applyFill="1" applyBorder="1" applyAlignment="1"/>
    <xf numFmtId="0" fontId="15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2"/>
  <sheetViews>
    <sheetView workbookViewId="0">
      <pane xSplit="1" ySplit="4" topLeftCell="F5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RowHeight="15.75"/>
  <cols>
    <col min="1" max="1" width="7.42578125" customWidth="1"/>
    <col min="2" max="2" width="34" style="56" customWidth="1"/>
    <col min="3" max="4" width="10.5703125" customWidth="1"/>
    <col min="5" max="5" width="12.140625" hidden="1" customWidth="1"/>
    <col min="6" max="6" width="18" customWidth="1"/>
    <col min="7" max="7" width="16.85546875" customWidth="1"/>
    <col min="8" max="8" width="12.42578125" customWidth="1"/>
    <col min="9" max="9" width="14.7109375" customWidth="1"/>
    <col min="10" max="10" width="12.28515625" customWidth="1"/>
    <col min="11" max="12" width="12.42578125" customWidth="1"/>
    <col min="13" max="13" width="10.5703125" hidden="1" customWidth="1"/>
    <col min="14" max="14" width="11.5703125" customWidth="1"/>
    <col min="15" max="15" width="10" customWidth="1"/>
    <col min="16" max="16" width="7.5703125" customWidth="1"/>
  </cols>
  <sheetData>
    <row r="1" spans="1:24" ht="20.25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0"/>
      <c r="R1" s="10"/>
      <c r="S1" s="10"/>
      <c r="T1" s="10"/>
      <c r="U1" s="10"/>
      <c r="V1" s="10"/>
      <c r="W1" s="10"/>
      <c r="X1" s="10"/>
    </row>
    <row r="2" spans="1:24" ht="21" thickBot="1">
      <c r="A2" s="4"/>
      <c r="B2" s="55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"/>
      <c r="R2" s="10"/>
      <c r="S2" s="10"/>
      <c r="T2" s="10"/>
      <c r="U2" s="10"/>
      <c r="V2" s="10"/>
      <c r="W2" s="10"/>
      <c r="X2" s="10"/>
    </row>
    <row r="3" spans="1:24" ht="15">
      <c r="A3" s="92" t="s">
        <v>0</v>
      </c>
      <c r="B3" s="94" t="s">
        <v>1</v>
      </c>
      <c r="C3" s="96" t="s">
        <v>2</v>
      </c>
      <c r="D3" s="96" t="s">
        <v>3</v>
      </c>
      <c r="E3" s="96" t="s">
        <v>3</v>
      </c>
      <c r="F3" s="99" t="s">
        <v>4</v>
      </c>
      <c r="G3" s="100"/>
      <c r="H3" s="100"/>
      <c r="I3" s="100"/>
      <c r="J3" s="100"/>
      <c r="K3" s="96" t="s">
        <v>5</v>
      </c>
      <c r="L3" s="96" t="s">
        <v>6</v>
      </c>
      <c r="M3" s="96" t="s">
        <v>6</v>
      </c>
      <c r="N3" s="96" t="s">
        <v>34</v>
      </c>
      <c r="O3" s="90" t="s">
        <v>7</v>
      </c>
      <c r="P3" s="101" t="s">
        <v>33</v>
      </c>
      <c r="Q3" s="10"/>
      <c r="R3" s="10"/>
      <c r="S3" s="10"/>
      <c r="T3" s="10"/>
      <c r="U3" s="10"/>
      <c r="V3" s="10"/>
      <c r="W3" s="10"/>
      <c r="X3" s="10"/>
    </row>
    <row r="4" spans="1:24" ht="15.75" customHeight="1" thickBot="1">
      <c r="A4" s="93"/>
      <c r="B4" s="95"/>
      <c r="C4" s="97"/>
      <c r="D4" s="97"/>
      <c r="E4" s="97"/>
      <c r="F4" s="16" t="s">
        <v>32</v>
      </c>
      <c r="G4" s="17" t="s">
        <v>132</v>
      </c>
      <c r="H4" s="14" t="s">
        <v>8</v>
      </c>
      <c r="I4" s="12" t="s">
        <v>135</v>
      </c>
      <c r="J4" s="12"/>
      <c r="K4" s="97"/>
      <c r="L4" s="97"/>
      <c r="M4" s="97"/>
      <c r="N4" s="98"/>
      <c r="O4" s="91"/>
      <c r="P4" s="102"/>
      <c r="Q4" s="15"/>
      <c r="R4" s="15"/>
      <c r="S4" s="15"/>
      <c r="T4" s="15"/>
      <c r="U4" s="15"/>
      <c r="V4" s="15"/>
      <c r="W4" s="15"/>
      <c r="X4" s="15"/>
    </row>
    <row r="5" spans="1:24">
      <c r="A5" s="8">
        <v>1</v>
      </c>
      <c r="B5" s="22" t="s">
        <v>15</v>
      </c>
      <c r="C5" s="8">
        <v>59</v>
      </c>
      <c r="D5" s="88"/>
      <c r="E5" s="8">
        <v>5190</v>
      </c>
      <c r="F5" s="112">
        <v>2</v>
      </c>
      <c r="G5" s="113">
        <v>0</v>
      </c>
      <c r="H5" s="114">
        <v>2</v>
      </c>
      <c r="I5" s="114">
        <v>2.3148148148148147E-5</v>
      </c>
      <c r="J5" s="88"/>
      <c r="K5" s="115">
        <v>6</v>
      </c>
      <c r="L5" s="88"/>
      <c r="M5" s="8">
        <v>5344</v>
      </c>
      <c r="N5" s="115">
        <v>150</v>
      </c>
      <c r="O5" s="115">
        <v>156</v>
      </c>
      <c r="P5" s="21"/>
      <c r="Q5" s="15"/>
      <c r="R5" s="15"/>
      <c r="S5" s="15"/>
      <c r="T5" s="15"/>
      <c r="U5" s="15"/>
      <c r="V5" s="15"/>
      <c r="W5" s="15"/>
      <c r="X5" s="15"/>
    </row>
    <row r="6" spans="1:24">
      <c r="A6" s="8">
        <f>1+A5</f>
        <v>2</v>
      </c>
      <c r="B6" s="22" t="s">
        <v>16</v>
      </c>
      <c r="C6" s="8">
        <v>57</v>
      </c>
      <c r="D6" s="8"/>
      <c r="E6" s="8">
        <v>4540</v>
      </c>
      <c r="F6" s="16" t="s">
        <v>128</v>
      </c>
      <c r="G6" s="17">
        <v>0</v>
      </c>
      <c r="H6" s="14" t="s">
        <v>125</v>
      </c>
      <c r="I6" s="12">
        <v>2</v>
      </c>
      <c r="J6" s="8"/>
      <c r="K6" s="20">
        <f t="shared" ref="K6:K48" si="0">SUM(F6:J6)</f>
        <v>2</v>
      </c>
      <c r="L6" s="20"/>
      <c r="M6" s="8">
        <v>4706</v>
      </c>
      <c r="N6" s="8">
        <f t="shared" ref="N6:N48" si="1">M6-E6</f>
        <v>166</v>
      </c>
      <c r="O6" s="20">
        <f t="shared" ref="O6:O7" si="2">K6+N6</f>
        <v>168</v>
      </c>
      <c r="P6" s="8"/>
      <c r="Q6" s="15"/>
      <c r="R6" s="15"/>
      <c r="S6" s="15"/>
      <c r="T6" s="15"/>
      <c r="U6" s="15"/>
      <c r="V6" s="15"/>
      <c r="W6" s="15"/>
      <c r="X6" s="15"/>
    </row>
    <row r="7" spans="1:24">
      <c r="A7" s="8">
        <f t="shared" ref="A7:A48" si="3">1+A6</f>
        <v>3</v>
      </c>
      <c r="B7" s="22" t="s">
        <v>17</v>
      </c>
      <c r="C7" s="8">
        <v>74</v>
      </c>
      <c r="D7" s="8"/>
      <c r="E7" s="8">
        <v>3670</v>
      </c>
      <c r="F7" s="16" t="s">
        <v>125</v>
      </c>
      <c r="G7" s="17">
        <v>6</v>
      </c>
      <c r="H7" s="14" t="s">
        <v>125</v>
      </c>
      <c r="I7" s="12">
        <v>100</v>
      </c>
      <c r="J7" s="8"/>
      <c r="K7" s="20">
        <f t="shared" si="0"/>
        <v>106</v>
      </c>
      <c r="L7" s="20"/>
      <c r="M7" s="8">
        <v>3848</v>
      </c>
      <c r="N7" s="8">
        <f t="shared" si="1"/>
        <v>178</v>
      </c>
      <c r="O7" s="20">
        <f t="shared" si="2"/>
        <v>284</v>
      </c>
      <c r="P7" s="8"/>
      <c r="Q7" s="15"/>
      <c r="R7" s="15"/>
      <c r="S7" s="15"/>
      <c r="T7" s="15"/>
      <c r="U7" s="15"/>
      <c r="V7" s="15"/>
      <c r="W7" s="15"/>
      <c r="X7" s="15"/>
    </row>
    <row r="8" spans="1:24">
      <c r="A8" s="8">
        <f t="shared" si="3"/>
        <v>4</v>
      </c>
      <c r="B8" s="22" t="s">
        <v>18</v>
      </c>
      <c r="C8" s="8">
        <v>73</v>
      </c>
      <c r="D8" s="8"/>
      <c r="E8" s="8">
        <v>4850</v>
      </c>
      <c r="F8" s="16" t="s">
        <v>124</v>
      </c>
      <c r="G8" s="17">
        <v>8</v>
      </c>
      <c r="H8" s="14" t="s">
        <v>125</v>
      </c>
      <c r="I8" s="12">
        <v>2</v>
      </c>
      <c r="J8" s="8"/>
      <c r="K8" s="20">
        <f t="shared" si="0"/>
        <v>10</v>
      </c>
      <c r="L8" s="20"/>
      <c r="M8" s="8">
        <v>4987</v>
      </c>
      <c r="N8" s="8">
        <f t="shared" si="1"/>
        <v>137</v>
      </c>
      <c r="O8" s="20">
        <f>K8+N8</f>
        <v>147</v>
      </c>
      <c r="P8" s="8"/>
      <c r="Q8" s="15"/>
      <c r="R8" s="15"/>
      <c r="S8" s="15"/>
      <c r="T8" s="15"/>
      <c r="U8" s="15"/>
      <c r="V8" s="15"/>
      <c r="W8" s="15"/>
      <c r="X8" s="15"/>
    </row>
    <row r="9" spans="1:24">
      <c r="A9" s="8">
        <f t="shared" si="3"/>
        <v>5</v>
      </c>
      <c r="B9" s="22" t="s">
        <v>10</v>
      </c>
      <c r="C9" s="8">
        <v>62</v>
      </c>
      <c r="D9" s="8"/>
      <c r="E9" s="8">
        <v>1260</v>
      </c>
      <c r="F9" s="16" t="s">
        <v>128</v>
      </c>
      <c r="G9" s="17">
        <v>2</v>
      </c>
      <c r="H9" s="14" t="s">
        <v>128</v>
      </c>
      <c r="I9" s="12">
        <v>100</v>
      </c>
      <c r="J9" s="8"/>
      <c r="K9" s="20">
        <f t="shared" si="0"/>
        <v>102</v>
      </c>
      <c r="L9" s="20"/>
      <c r="M9" s="8">
        <v>1462</v>
      </c>
      <c r="N9" s="8">
        <f t="shared" si="1"/>
        <v>202</v>
      </c>
      <c r="O9" s="20">
        <f t="shared" ref="O9:O48" si="4">K9+N9</f>
        <v>304</v>
      </c>
      <c r="P9" s="8"/>
      <c r="Q9" s="15"/>
      <c r="R9" s="15"/>
      <c r="S9" s="15"/>
      <c r="T9" s="15"/>
      <c r="U9" s="15"/>
      <c r="V9" s="15"/>
      <c r="W9" s="15"/>
      <c r="X9" s="15"/>
    </row>
    <row r="10" spans="1:24">
      <c r="A10" s="8">
        <f t="shared" si="3"/>
        <v>6</v>
      </c>
      <c r="B10" s="22" t="s">
        <v>19</v>
      </c>
      <c r="C10" s="8">
        <v>35</v>
      </c>
      <c r="D10" s="8"/>
      <c r="E10" s="8">
        <v>1915</v>
      </c>
      <c r="F10" s="16" t="s">
        <v>127</v>
      </c>
      <c r="G10" s="17">
        <v>6</v>
      </c>
      <c r="H10" s="14" t="s">
        <v>127</v>
      </c>
      <c r="I10" s="12">
        <v>52</v>
      </c>
      <c r="J10" s="8"/>
      <c r="K10" s="20">
        <f t="shared" si="0"/>
        <v>58</v>
      </c>
      <c r="L10" s="20"/>
      <c r="M10" s="8">
        <v>2106</v>
      </c>
      <c r="N10" s="8">
        <f t="shared" si="1"/>
        <v>191</v>
      </c>
      <c r="O10" s="20">
        <f t="shared" si="4"/>
        <v>249</v>
      </c>
      <c r="P10" s="8"/>
      <c r="Q10" s="15"/>
      <c r="R10" s="15"/>
      <c r="S10" s="15"/>
      <c r="T10" s="15"/>
      <c r="U10" s="15"/>
      <c r="V10" s="15"/>
      <c r="W10" s="15"/>
      <c r="X10" s="15"/>
    </row>
    <row r="11" spans="1:24">
      <c r="A11" s="8">
        <f t="shared" si="3"/>
        <v>7</v>
      </c>
      <c r="B11" s="22" t="s">
        <v>20</v>
      </c>
      <c r="C11" s="8">
        <v>36</v>
      </c>
      <c r="D11" s="8"/>
      <c r="E11" s="8">
        <v>2375</v>
      </c>
      <c r="F11" s="16" t="s">
        <v>130</v>
      </c>
      <c r="G11" s="17">
        <v>204</v>
      </c>
      <c r="H11" s="14" t="s">
        <v>127</v>
      </c>
      <c r="I11" s="12">
        <v>150</v>
      </c>
      <c r="J11" s="8"/>
      <c r="K11" s="20">
        <f t="shared" si="0"/>
        <v>354</v>
      </c>
      <c r="L11" s="20"/>
      <c r="M11" s="8">
        <v>2536</v>
      </c>
      <c r="N11" s="8">
        <f t="shared" si="1"/>
        <v>161</v>
      </c>
      <c r="O11" s="20">
        <f t="shared" si="4"/>
        <v>515</v>
      </c>
      <c r="P11" s="8"/>
      <c r="Q11" s="15"/>
      <c r="R11" s="15"/>
      <c r="S11" s="15"/>
      <c r="T11" s="15"/>
      <c r="U11" s="15"/>
      <c r="V11" s="15"/>
      <c r="W11" s="15"/>
      <c r="X11" s="15"/>
    </row>
    <row r="12" spans="1:24">
      <c r="A12" s="8">
        <f t="shared" si="3"/>
        <v>8</v>
      </c>
      <c r="B12" s="22" t="s">
        <v>21</v>
      </c>
      <c r="C12" s="8">
        <v>43</v>
      </c>
      <c r="D12" s="8"/>
      <c r="E12" s="8">
        <v>2910</v>
      </c>
      <c r="F12" s="16" t="s">
        <v>128</v>
      </c>
      <c r="G12" s="17">
        <v>4</v>
      </c>
      <c r="H12" s="14" t="s">
        <v>128</v>
      </c>
      <c r="I12" s="12">
        <v>2</v>
      </c>
      <c r="J12" s="8"/>
      <c r="K12" s="20">
        <f t="shared" si="0"/>
        <v>6</v>
      </c>
      <c r="L12" s="20"/>
      <c r="M12" s="8">
        <v>3066</v>
      </c>
      <c r="N12" s="8">
        <f t="shared" si="1"/>
        <v>156</v>
      </c>
      <c r="O12" s="20">
        <f t="shared" si="4"/>
        <v>162</v>
      </c>
      <c r="P12" s="8"/>
      <c r="Q12" s="15"/>
      <c r="R12" s="15"/>
      <c r="S12" s="15"/>
      <c r="T12" s="15"/>
      <c r="U12" s="15"/>
      <c r="V12" s="15"/>
      <c r="W12" s="15"/>
      <c r="X12" s="15"/>
    </row>
    <row r="13" spans="1:24">
      <c r="A13" s="8">
        <f t="shared" si="3"/>
        <v>9</v>
      </c>
      <c r="B13" s="22" t="s">
        <v>23</v>
      </c>
      <c r="C13" s="8">
        <v>30</v>
      </c>
      <c r="D13" s="8"/>
      <c r="E13" s="8">
        <v>3245</v>
      </c>
      <c r="F13" s="16" t="s">
        <v>124</v>
      </c>
      <c r="G13" s="17">
        <v>58</v>
      </c>
      <c r="H13" s="14" t="s">
        <v>125</v>
      </c>
      <c r="I13" s="12">
        <v>100</v>
      </c>
      <c r="J13" s="8"/>
      <c r="K13" s="20">
        <f t="shared" si="0"/>
        <v>158</v>
      </c>
      <c r="L13" s="20"/>
      <c r="M13" s="8">
        <v>3410</v>
      </c>
      <c r="N13" s="8">
        <f t="shared" si="1"/>
        <v>165</v>
      </c>
      <c r="O13" s="20">
        <f t="shared" si="4"/>
        <v>323</v>
      </c>
      <c r="P13" s="8"/>
      <c r="Q13" s="15"/>
      <c r="R13" s="15"/>
      <c r="S13" s="15"/>
      <c r="T13" s="15"/>
      <c r="U13" s="15"/>
      <c r="V13" s="15"/>
      <c r="W13" s="15"/>
      <c r="X13" s="15"/>
    </row>
    <row r="14" spans="1:24">
      <c r="A14" s="8">
        <f t="shared" si="3"/>
        <v>10</v>
      </c>
      <c r="B14" s="22" t="s">
        <v>24</v>
      </c>
      <c r="C14" s="8">
        <v>94</v>
      </c>
      <c r="D14" s="8"/>
      <c r="E14" s="8">
        <v>4635</v>
      </c>
      <c r="F14" s="16" t="s">
        <v>125</v>
      </c>
      <c r="G14" s="17">
        <v>104</v>
      </c>
      <c r="H14" s="14" t="s">
        <v>125</v>
      </c>
      <c r="I14" s="12">
        <v>0</v>
      </c>
      <c r="J14" s="8"/>
      <c r="K14" s="20">
        <f t="shared" si="0"/>
        <v>104</v>
      </c>
      <c r="L14" s="20"/>
      <c r="M14" s="8">
        <v>4770</v>
      </c>
      <c r="N14" s="8">
        <f t="shared" si="1"/>
        <v>135</v>
      </c>
      <c r="O14" s="20">
        <f t="shared" si="4"/>
        <v>239</v>
      </c>
      <c r="P14" s="8"/>
      <c r="Q14" s="15"/>
      <c r="R14" s="15"/>
      <c r="S14" s="15"/>
      <c r="T14" s="15"/>
      <c r="U14" s="15"/>
      <c r="V14" s="15"/>
      <c r="W14" s="15"/>
      <c r="X14" s="15"/>
    </row>
    <row r="15" spans="1:24">
      <c r="A15" s="8">
        <f t="shared" si="3"/>
        <v>11</v>
      </c>
      <c r="B15" s="22" t="s">
        <v>9</v>
      </c>
      <c r="C15" s="8">
        <v>45</v>
      </c>
      <c r="D15" s="8"/>
      <c r="E15" s="8">
        <v>410</v>
      </c>
      <c r="F15" s="16" t="s">
        <v>124</v>
      </c>
      <c r="G15" s="17">
        <v>2</v>
      </c>
      <c r="H15" s="14" t="s">
        <v>124</v>
      </c>
      <c r="I15" s="12">
        <v>2</v>
      </c>
      <c r="J15" s="8"/>
      <c r="K15" s="20">
        <f t="shared" si="0"/>
        <v>4</v>
      </c>
      <c r="L15" s="20"/>
      <c r="M15" s="8">
        <v>514</v>
      </c>
      <c r="N15" s="8">
        <f t="shared" si="1"/>
        <v>104</v>
      </c>
      <c r="O15" s="20">
        <f t="shared" si="4"/>
        <v>108</v>
      </c>
      <c r="P15" s="8"/>
      <c r="Q15" s="15"/>
      <c r="R15" s="15"/>
      <c r="S15" s="15"/>
      <c r="T15" s="15"/>
      <c r="U15" s="15"/>
      <c r="V15" s="15"/>
      <c r="W15" s="15"/>
      <c r="X15" s="15"/>
    </row>
    <row r="16" spans="1:24">
      <c r="A16" s="8">
        <f t="shared" si="3"/>
        <v>12</v>
      </c>
      <c r="B16" s="22" t="s">
        <v>25</v>
      </c>
      <c r="C16" s="8">
        <v>75</v>
      </c>
      <c r="D16" s="8"/>
      <c r="E16" s="8">
        <v>4680</v>
      </c>
      <c r="F16" s="16" t="s">
        <v>128</v>
      </c>
      <c r="G16" s="17">
        <v>8</v>
      </c>
      <c r="H16" s="14" t="s">
        <v>124</v>
      </c>
      <c r="I16" s="12">
        <v>54</v>
      </c>
      <c r="J16" s="8"/>
      <c r="K16" s="20">
        <f t="shared" si="0"/>
        <v>62</v>
      </c>
      <c r="L16" s="20"/>
      <c r="M16" s="8">
        <v>4862</v>
      </c>
      <c r="N16" s="8">
        <f t="shared" si="1"/>
        <v>182</v>
      </c>
      <c r="O16" s="20">
        <f t="shared" si="4"/>
        <v>244</v>
      </c>
      <c r="P16" s="8"/>
      <c r="Q16" s="15"/>
      <c r="R16" s="15"/>
      <c r="S16" s="15"/>
      <c r="T16" s="15"/>
      <c r="U16" s="15"/>
      <c r="V16" s="15"/>
      <c r="W16" s="15"/>
      <c r="X16" s="15"/>
    </row>
    <row r="17" spans="1:24">
      <c r="A17" s="8">
        <f t="shared" si="3"/>
        <v>13</v>
      </c>
      <c r="B17" s="22" t="s">
        <v>26</v>
      </c>
      <c r="C17" s="8">
        <v>76</v>
      </c>
      <c r="D17" s="8"/>
      <c r="E17" s="8">
        <v>3850</v>
      </c>
      <c r="F17" s="16" t="s">
        <v>131</v>
      </c>
      <c r="G17" s="17">
        <v>8</v>
      </c>
      <c r="H17" s="14" t="s">
        <v>124</v>
      </c>
      <c r="I17" s="12">
        <v>52</v>
      </c>
      <c r="J17" s="8"/>
      <c r="K17" s="20">
        <f t="shared" si="0"/>
        <v>60</v>
      </c>
      <c r="L17" s="20"/>
      <c r="M17" s="8">
        <v>4045</v>
      </c>
      <c r="N17" s="8">
        <f t="shared" si="1"/>
        <v>195</v>
      </c>
      <c r="O17" s="20">
        <f t="shared" si="4"/>
        <v>255</v>
      </c>
      <c r="P17" s="8"/>
      <c r="Q17" s="15"/>
      <c r="R17" s="15"/>
      <c r="S17" s="15"/>
      <c r="T17" s="15"/>
      <c r="U17" s="15"/>
      <c r="V17" s="15"/>
      <c r="W17" s="15"/>
      <c r="X17" s="15"/>
    </row>
    <row r="18" spans="1:24">
      <c r="A18" s="8">
        <f t="shared" si="3"/>
        <v>14</v>
      </c>
      <c r="B18" s="22" t="s">
        <v>27</v>
      </c>
      <c r="C18" s="8">
        <v>77</v>
      </c>
      <c r="D18" s="8"/>
      <c r="E18" s="8">
        <v>4390</v>
      </c>
      <c r="F18" s="16" t="s">
        <v>125</v>
      </c>
      <c r="G18" s="17">
        <v>4</v>
      </c>
      <c r="H18" s="14" t="s">
        <v>124</v>
      </c>
      <c r="I18" s="12">
        <v>0</v>
      </c>
      <c r="J18" s="8"/>
      <c r="K18" s="20">
        <f t="shared" si="0"/>
        <v>4</v>
      </c>
      <c r="L18" s="20"/>
      <c r="M18" s="8">
        <v>4540</v>
      </c>
      <c r="N18" s="8">
        <f t="shared" si="1"/>
        <v>150</v>
      </c>
      <c r="O18" s="20">
        <f t="shared" si="4"/>
        <v>154</v>
      </c>
      <c r="P18" s="8"/>
      <c r="Q18" s="15"/>
      <c r="R18" s="15"/>
      <c r="S18" s="15"/>
      <c r="T18" s="15"/>
      <c r="U18" s="15"/>
      <c r="V18" s="15"/>
      <c r="W18" s="15"/>
      <c r="X18" s="15"/>
    </row>
    <row r="19" spans="1:24">
      <c r="A19" s="8">
        <f t="shared" si="3"/>
        <v>15</v>
      </c>
      <c r="B19" s="22" t="s">
        <v>28</v>
      </c>
      <c r="C19" s="8">
        <v>69</v>
      </c>
      <c r="D19" s="8"/>
      <c r="E19" s="8">
        <v>720</v>
      </c>
      <c r="F19" s="16" t="s">
        <v>124</v>
      </c>
      <c r="G19" s="17">
        <v>0</v>
      </c>
      <c r="H19" s="14" t="s">
        <v>125</v>
      </c>
      <c r="I19" s="12">
        <v>2</v>
      </c>
      <c r="J19" s="8"/>
      <c r="K19" s="20">
        <f t="shared" si="0"/>
        <v>2</v>
      </c>
      <c r="L19" s="20"/>
      <c r="M19" s="8">
        <v>822</v>
      </c>
      <c r="N19" s="8">
        <f t="shared" si="1"/>
        <v>102</v>
      </c>
      <c r="O19" s="20">
        <f t="shared" si="4"/>
        <v>104</v>
      </c>
      <c r="P19" s="8"/>
      <c r="Q19" s="15"/>
      <c r="R19" s="15"/>
      <c r="S19" s="15"/>
      <c r="T19" s="15"/>
      <c r="U19" s="15"/>
      <c r="V19" s="15"/>
      <c r="W19" s="15"/>
      <c r="X19" s="15"/>
    </row>
    <row r="20" spans="1:24">
      <c r="A20" s="8">
        <f t="shared" si="3"/>
        <v>16</v>
      </c>
      <c r="B20" s="22" t="s">
        <v>29</v>
      </c>
      <c r="C20" s="8">
        <v>78</v>
      </c>
      <c r="D20" s="8"/>
      <c r="E20" s="8">
        <v>4030</v>
      </c>
      <c r="F20" s="16" t="s">
        <v>128</v>
      </c>
      <c r="G20" s="17">
        <v>154</v>
      </c>
      <c r="H20" s="14" t="s">
        <v>136</v>
      </c>
      <c r="I20" s="12">
        <v>52</v>
      </c>
      <c r="J20" s="8"/>
      <c r="K20" s="20">
        <f t="shared" si="0"/>
        <v>206</v>
      </c>
      <c r="L20" s="20"/>
      <c r="M20" s="8">
        <v>4234</v>
      </c>
      <c r="N20" s="8">
        <f t="shared" si="1"/>
        <v>204</v>
      </c>
      <c r="O20" s="20">
        <f t="shared" si="4"/>
        <v>410</v>
      </c>
      <c r="P20" s="8"/>
      <c r="Q20" s="15"/>
      <c r="R20" s="15"/>
      <c r="S20" s="15"/>
      <c r="T20" s="15"/>
      <c r="U20" s="15"/>
      <c r="V20" s="15"/>
      <c r="W20" s="15"/>
      <c r="X20" s="15"/>
    </row>
    <row r="21" spans="1:24">
      <c r="A21" s="8">
        <f t="shared" si="3"/>
        <v>17</v>
      </c>
      <c r="B21" s="22" t="s">
        <v>30</v>
      </c>
      <c r="C21" s="8">
        <v>79</v>
      </c>
      <c r="D21" s="8"/>
      <c r="E21" s="8">
        <v>1340</v>
      </c>
      <c r="F21" s="16" t="s">
        <v>125</v>
      </c>
      <c r="G21" s="17">
        <v>0</v>
      </c>
      <c r="H21" s="14" t="s">
        <v>125</v>
      </c>
      <c r="I21" s="12">
        <v>50</v>
      </c>
      <c r="J21" s="8"/>
      <c r="K21" s="20">
        <f t="shared" si="0"/>
        <v>50</v>
      </c>
      <c r="L21" s="20"/>
      <c r="M21" s="8">
        <v>1449</v>
      </c>
      <c r="N21" s="8">
        <f t="shared" si="1"/>
        <v>109</v>
      </c>
      <c r="O21" s="20">
        <f t="shared" si="4"/>
        <v>159</v>
      </c>
      <c r="P21" s="8"/>
      <c r="Q21" s="15"/>
      <c r="R21" s="15"/>
      <c r="S21" s="15"/>
      <c r="T21" s="15"/>
      <c r="U21" s="15"/>
      <c r="V21" s="15"/>
      <c r="W21" s="15"/>
      <c r="X21" s="15"/>
    </row>
    <row r="22" spans="1:24">
      <c r="A22" s="8">
        <f t="shared" si="3"/>
        <v>18</v>
      </c>
      <c r="B22" s="22" t="s">
        <v>31</v>
      </c>
      <c r="C22" s="9">
        <v>93</v>
      </c>
      <c r="D22" s="9"/>
      <c r="E22" s="5">
        <v>1740</v>
      </c>
      <c r="F22" s="9">
        <v>4</v>
      </c>
      <c r="G22" s="13">
        <v>6</v>
      </c>
      <c r="H22" s="9">
        <v>2</v>
      </c>
      <c r="I22" s="9">
        <v>100</v>
      </c>
      <c r="J22" s="3"/>
      <c r="K22" s="20">
        <f t="shared" si="0"/>
        <v>112</v>
      </c>
      <c r="L22" s="20"/>
      <c r="M22" s="5">
        <v>1999</v>
      </c>
      <c r="N22" s="8">
        <f t="shared" si="1"/>
        <v>259</v>
      </c>
      <c r="O22" s="20">
        <f t="shared" si="4"/>
        <v>371</v>
      </c>
      <c r="P22" s="5"/>
      <c r="Q22" s="10"/>
      <c r="R22" s="10"/>
      <c r="S22" s="10"/>
      <c r="T22" s="10"/>
      <c r="U22" s="10"/>
      <c r="V22" s="10"/>
      <c r="W22" s="10"/>
      <c r="X22" s="10"/>
    </row>
    <row r="23" spans="1:24">
      <c r="A23" s="8">
        <f t="shared" si="3"/>
        <v>19</v>
      </c>
      <c r="B23" s="22" t="s">
        <v>72</v>
      </c>
      <c r="C23" s="9"/>
      <c r="D23" s="9"/>
      <c r="E23" s="5"/>
      <c r="F23" s="9"/>
      <c r="G23" s="9"/>
      <c r="H23" s="9"/>
      <c r="I23" s="9"/>
      <c r="J23" s="3"/>
      <c r="K23" s="20">
        <f t="shared" si="0"/>
        <v>0</v>
      </c>
      <c r="L23" s="20"/>
      <c r="M23" s="5"/>
      <c r="N23" s="8">
        <f t="shared" si="1"/>
        <v>0</v>
      </c>
      <c r="O23" s="20">
        <f t="shared" si="4"/>
        <v>0</v>
      </c>
      <c r="P23" s="5"/>
      <c r="Q23" s="10"/>
      <c r="R23" s="10"/>
      <c r="S23" s="10"/>
      <c r="T23" s="10"/>
      <c r="U23" s="10"/>
      <c r="V23" s="10"/>
      <c r="W23" s="10"/>
      <c r="X23" s="10"/>
    </row>
    <row r="24" spans="1:24">
      <c r="A24" s="8">
        <f t="shared" si="3"/>
        <v>20</v>
      </c>
      <c r="B24" s="22" t="s">
        <v>73</v>
      </c>
      <c r="C24" s="9"/>
      <c r="D24" s="9"/>
      <c r="E24" s="5"/>
      <c r="F24" s="9"/>
      <c r="G24" s="9"/>
      <c r="H24" s="9"/>
      <c r="I24" s="9"/>
      <c r="J24" s="3"/>
      <c r="K24" s="20">
        <f t="shared" si="0"/>
        <v>0</v>
      </c>
      <c r="L24" s="20"/>
      <c r="M24" s="5"/>
      <c r="N24" s="8">
        <f t="shared" si="1"/>
        <v>0</v>
      </c>
      <c r="O24" s="20">
        <f t="shared" si="4"/>
        <v>0</v>
      </c>
      <c r="P24" s="5"/>
      <c r="Q24" s="10"/>
      <c r="R24" s="10"/>
      <c r="S24" s="10"/>
      <c r="T24" s="10"/>
      <c r="U24" s="10"/>
      <c r="V24" s="10"/>
      <c r="W24" s="10"/>
      <c r="X24" s="10"/>
    </row>
    <row r="25" spans="1:24">
      <c r="A25" s="8">
        <f t="shared" si="3"/>
        <v>21</v>
      </c>
      <c r="B25" s="22" t="s">
        <v>74</v>
      </c>
      <c r="C25" s="9">
        <v>71</v>
      </c>
      <c r="D25" s="9"/>
      <c r="E25" s="5"/>
      <c r="F25" s="9"/>
      <c r="G25" s="9"/>
      <c r="H25" s="9"/>
      <c r="I25" s="9"/>
      <c r="J25" s="3"/>
      <c r="K25" s="20">
        <f t="shared" si="0"/>
        <v>0</v>
      </c>
      <c r="L25" s="20"/>
      <c r="M25" s="5"/>
      <c r="N25" s="8">
        <f t="shared" si="1"/>
        <v>0</v>
      </c>
      <c r="O25" s="20">
        <f t="shared" si="4"/>
        <v>0</v>
      </c>
      <c r="P25" s="5"/>
      <c r="Q25" s="10"/>
      <c r="R25" s="10"/>
      <c r="S25" s="10"/>
      <c r="T25" s="10"/>
      <c r="U25" s="10"/>
      <c r="V25" s="10"/>
      <c r="W25" s="10"/>
      <c r="X25" s="10"/>
    </row>
    <row r="26" spans="1:24">
      <c r="A26" s="8">
        <f t="shared" si="3"/>
        <v>22</v>
      </c>
      <c r="B26" s="22" t="s">
        <v>75</v>
      </c>
      <c r="C26" s="9">
        <v>25</v>
      </c>
      <c r="D26" s="9"/>
      <c r="E26" s="5">
        <v>1850</v>
      </c>
      <c r="F26" s="9">
        <v>0</v>
      </c>
      <c r="G26" s="9">
        <v>2</v>
      </c>
      <c r="H26" s="9">
        <v>2</v>
      </c>
      <c r="I26" s="9">
        <v>2</v>
      </c>
      <c r="J26" s="3"/>
      <c r="K26" s="20">
        <f t="shared" si="0"/>
        <v>6</v>
      </c>
      <c r="L26" s="20"/>
      <c r="M26" s="5">
        <v>1982</v>
      </c>
      <c r="N26" s="8">
        <f t="shared" si="1"/>
        <v>132</v>
      </c>
      <c r="O26" s="20">
        <f t="shared" si="4"/>
        <v>138</v>
      </c>
      <c r="P26" s="5"/>
      <c r="Q26" s="10"/>
      <c r="R26" s="10"/>
      <c r="S26" s="10"/>
      <c r="T26" s="10"/>
      <c r="U26" s="10"/>
      <c r="V26" s="10"/>
      <c r="W26" s="10"/>
      <c r="X26" s="10"/>
    </row>
    <row r="27" spans="1:24">
      <c r="A27" s="8">
        <f t="shared" si="3"/>
        <v>23</v>
      </c>
      <c r="B27" s="22" t="s">
        <v>76</v>
      </c>
      <c r="C27" s="9"/>
      <c r="D27" s="9"/>
      <c r="E27" s="5"/>
      <c r="F27" s="9"/>
      <c r="G27" s="9"/>
      <c r="H27" s="9"/>
      <c r="I27" s="9"/>
      <c r="J27" s="3"/>
      <c r="K27" s="20">
        <f t="shared" si="0"/>
        <v>0</v>
      </c>
      <c r="L27" s="20"/>
      <c r="M27" s="5"/>
      <c r="N27" s="8">
        <f t="shared" si="1"/>
        <v>0</v>
      </c>
      <c r="O27" s="20">
        <f t="shared" si="4"/>
        <v>0</v>
      </c>
      <c r="P27" s="5"/>
      <c r="Q27" s="10"/>
      <c r="R27" s="10"/>
      <c r="S27" s="10"/>
      <c r="T27" s="10"/>
      <c r="U27" s="10"/>
      <c r="V27" s="10"/>
      <c r="W27" s="10"/>
      <c r="X27" s="10"/>
    </row>
    <row r="28" spans="1:24">
      <c r="A28" s="8">
        <f t="shared" si="3"/>
        <v>24</v>
      </c>
      <c r="B28" s="22" t="s">
        <v>77</v>
      </c>
      <c r="C28" s="9">
        <v>42</v>
      </c>
      <c r="D28" s="9"/>
      <c r="E28" s="5">
        <v>4740</v>
      </c>
      <c r="F28" s="9">
        <v>0</v>
      </c>
      <c r="G28" s="9">
        <v>4</v>
      </c>
      <c r="H28" s="9">
        <v>0</v>
      </c>
      <c r="I28" s="9">
        <v>2</v>
      </c>
      <c r="J28" s="3"/>
      <c r="K28" s="20">
        <f t="shared" si="0"/>
        <v>6</v>
      </c>
      <c r="L28" s="20"/>
      <c r="M28" s="5">
        <v>4908</v>
      </c>
      <c r="N28" s="8">
        <f t="shared" si="1"/>
        <v>168</v>
      </c>
      <c r="O28" s="20">
        <f t="shared" si="4"/>
        <v>174</v>
      </c>
      <c r="P28" s="5"/>
      <c r="Q28" s="10"/>
      <c r="R28" s="10"/>
      <c r="S28" s="10"/>
      <c r="T28" s="10"/>
      <c r="U28" s="10"/>
      <c r="V28" s="10"/>
      <c r="W28" s="10"/>
      <c r="X28" s="10"/>
    </row>
    <row r="29" spans="1:24">
      <c r="A29" s="8">
        <f t="shared" si="3"/>
        <v>25</v>
      </c>
      <c r="B29" s="22" t="s">
        <v>78</v>
      </c>
      <c r="C29" s="9">
        <v>81</v>
      </c>
      <c r="D29" s="9"/>
      <c r="E29" s="5">
        <v>4435</v>
      </c>
      <c r="F29" s="9">
        <v>2</v>
      </c>
      <c r="G29" s="9">
        <v>0</v>
      </c>
      <c r="H29" s="9">
        <v>2</v>
      </c>
      <c r="I29" s="9">
        <v>50</v>
      </c>
      <c r="J29" s="3"/>
      <c r="K29" s="20">
        <f t="shared" si="0"/>
        <v>54</v>
      </c>
      <c r="L29" s="20"/>
      <c r="M29" s="5">
        <v>4675</v>
      </c>
      <c r="N29" s="8">
        <f t="shared" si="1"/>
        <v>240</v>
      </c>
      <c r="O29" s="20">
        <f t="shared" si="4"/>
        <v>294</v>
      </c>
      <c r="P29" s="5"/>
      <c r="Q29" s="10"/>
      <c r="R29" s="10"/>
      <c r="S29" s="10"/>
      <c r="T29" s="10"/>
      <c r="U29" s="10"/>
      <c r="V29" s="10"/>
      <c r="W29" s="10"/>
      <c r="X29" s="10"/>
    </row>
    <row r="30" spans="1:24">
      <c r="A30" s="8">
        <f t="shared" si="3"/>
        <v>26</v>
      </c>
      <c r="B30" s="22" t="s">
        <v>79</v>
      </c>
      <c r="C30" s="9">
        <v>89</v>
      </c>
      <c r="D30" s="9"/>
      <c r="E30" s="5">
        <v>2990</v>
      </c>
      <c r="F30" s="9">
        <v>0</v>
      </c>
      <c r="G30" s="9">
        <v>0</v>
      </c>
      <c r="H30" s="9">
        <v>0</v>
      </c>
      <c r="I30" s="9">
        <v>2</v>
      </c>
      <c r="J30" s="3"/>
      <c r="K30" s="20">
        <f t="shared" si="0"/>
        <v>2</v>
      </c>
      <c r="L30" s="20"/>
      <c r="M30" s="5">
        <v>3100</v>
      </c>
      <c r="N30" s="8">
        <f t="shared" si="1"/>
        <v>110</v>
      </c>
      <c r="O30" s="20">
        <f t="shared" si="4"/>
        <v>112</v>
      </c>
      <c r="P30" s="5"/>
      <c r="Q30" s="10"/>
      <c r="R30" s="10"/>
      <c r="S30" s="10"/>
      <c r="T30" s="10"/>
      <c r="U30" s="10"/>
      <c r="V30" s="10"/>
      <c r="W30" s="10"/>
      <c r="X30" s="10"/>
    </row>
    <row r="31" spans="1:24">
      <c r="A31" s="8">
        <f t="shared" si="3"/>
        <v>27</v>
      </c>
      <c r="B31" s="22" t="s">
        <v>80</v>
      </c>
      <c r="C31" s="7">
        <v>63</v>
      </c>
      <c r="D31" s="7"/>
      <c r="E31" s="6">
        <v>4590</v>
      </c>
      <c r="F31" s="9">
        <v>0</v>
      </c>
      <c r="G31" s="9">
        <v>6</v>
      </c>
      <c r="H31" s="9">
        <v>2</v>
      </c>
      <c r="I31" s="9">
        <v>0</v>
      </c>
      <c r="J31" s="3"/>
      <c r="K31" s="20">
        <f t="shared" si="0"/>
        <v>8</v>
      </c>
      <c r="L31" s="20"/>
      <c r="M31" s="5">
        <v>4720</v>
      </c>
      <c r="N31" s="8">
        <f t="shared" si="1"/>
        <v>130</v>
      </c>
      <c r="O31" s="20">
        <f t="shared" si="4"/>
        <v>138</v>
      </c>
      <c r="P31" s="5"/>
      <c r="Q31" s="10"/>
      <c r="R31" s="10"/>
      <c r="S31" s="10"/>
      <c r="T31" s="10"/>
      <c r="U31" s="10"/>
      <c r="V31" s="10"/>
      <c r="W31" s="10"/>
      <c r="X31" s="10"/>
    </row>
    <row r="32" spans="1:24">
      <c r="A32" s="8">
        <f t="shared" si="3"/>
        <v>28</v>
      </c>
      <c r="B32" s="22" t="s">
        <v>81</v>
      </c>
      <c r="C32" s="7">
        <v>44</v>
      </c>
      <c r="D32" s="7"/>
      <c r="E32" s="6"/>
      <c r="F32" s="9"/>
      <c r="G32" s="9"/>
      <c r="H32" s="9"/>
      <c r="I32" s="9"/>
      <c r="J32" s="3"/>
      <c r="K32" s="20">
        <f t="shared" si="0"/>
        <v>0</v>
      </c>
      <c r="L32" s="20"/>
      <c r="M32" s="5"/>
      <c r="N32" s="8">
        <f t="shared" si="1"/>
        <v>0</v>
      </c>
      <c r="O32" s="20">
        <f t="shared" si="4"/>
        <v>0</v>
      </c>
      <c r="P32" s="5"/>
      <c r="Q32" s="10"/>
      <c r="R32" s="10"/>
      <c r="S32" s="10"/>
      <c r="T32" s="10"/>
      <c r="U32" s="10"/>
      <c r="V32" s="10"/>
      <c r="W32" s="10"/>
      <c r="X32" s="10"/>
    </row>
    <row r="33" spans="1:24">
      <c r="A33" s="8">
        <f t="shared" si="3"/>
        <v>29</v>
      </c>
      <c r="B33" s="22" t="s">
        <v>82</v>
      </c>
      <c r="C33" s="7">
        <v>83</v>
      </c>
      <c r="D33" s="7"/>
      <c r="E33" s="6">
        <v>4345</v>
      </c>
      <c r="F33" s="9">
        <v>0</v>
      </c>
      <c r="G33" s="9">
        <v>2</v>
      </c>
      <c r="H33" s="9">
        <v>2</v>
      </c>
      <c r="I33" s="9">
        <v>2</v>
      </c>
      <c r="J33" s="3"/>
      <c r="K33" s="20">
        <f t="shared" si="0"/>
        <v>6</v>
      </c>
      <c r="L33" s="20"/>
      <c r="M33" s="5">
        <v>4460</v>
      </c>
      <c r="N33" s="8">
        <f t="shared" si="1"/>
        <v>115</v>
      </c>
      <c r="O33" s="20">
        <f t="shared" si="4"/>
        <v>121</v>
      </c>
      <c r="P33" s="5"/>
      <c r="Q33" s="10"/>
      <c r="R33" s="10"/>
      <c r="S33" s="10"/>
      <c r="T33" s="10"/>
      <c r="U33" s="10"/>
      <c r="V33" s="10"/>
      <c r="W33" s="10"/>
      <c r="X33" s="10"/>
    </row>
    <row r="34" spans="1:24">
      <c r="A34" s="8">
        <f t="shared" si="3"/>
        <v>30</v>
      </c>
      <c r="B34" s="22" t="s">
        <v>83</v>
      </c>
      <c r="C34" s="7"/>
      <c r="D34" s="7"/>
      <c r="E34" s="6"/>
      <c r="F34" s="9"/>
      <c r="G34" s="9"/>
      <c r="H34" s="9"/>
      <c r="I34" s="9"/>
      <c r="J34" s="3"/>
      <c r="K34" s="20">
        <f t="shared" si="0"/>
        <v>0</v>
      </c>
      <c r="L34" s="20"/>
      <c r="M34" s="5"/>
      <c r="N34" s="8">
        <f t="shared" si="1"/>
        <v>0</v>
      </c>
      <c r="O34" s="20">
        <f t="shared" si="4"/>
        <v>0</v>
      </c>
      <c r="P34" s="5"/>
      <c r="Q34" s="10"/>
      <c r="R34" s="10"/>
      <c r="S34" s="10"/>
      <c r="T34" s="10"/>
      <c r="U34" s="10"/>
      <c r="V34" s="10"/>
      <c r="W34" s="10"/>
      <c r="X34" s="10"/>
    </row>
    <row r="35" spans="1:24">
      <c r="A35" s="8">
        <f t="shared" si="3"/>
        <v>31</v>
      </c>
      <c r="B35" s="53" t="s">
        <v>93</v>
      </c>
      <c r="C35" s="7">
        <v>48</v>
      </c>
      <c r="D35" s="7"/>
      <c r="E35" s="6">
        <v>3150</v>
      </c>
      <c r="F35" s="9">
        <v>2</v>
      </c>
      <c r="G35" s="9">
        <v>52</v>
      </c>
      <c r="H35" s="9">
        <v>2</v>
      </c>
      <c r="I35" s="9">
        <v>100</v>
      </c>
      <c r="J35" s="3"/>
      <c r="K35" s="20">
        <f t="shared" si="0"/>
        <v>156</v>
      </c>
      <c r="L35" s="20"/>
      <c r="M35" s="5">
        <v>3368</v>
      </c>
      <c r="N35" s="8">
        <f t="shared" si="1"/>
        <v>218</v>
      </c>
      <c r="O35" s="20">
        <f t="shared" si="4"/>
        <v>374</v>
      </c>
      <c r="P35" s="5"/>
      <c r="Q35" s="10"/>
      <c r="R35" s="10"/>
      <c r="S35" s="10"/>
      <c r="T35" s="10"/>
      <c r="U35" s="10"/>
      <c r="V35" s="10"/>
      <c r="W35" s="10"/>
      <c r="X35" s="10"/>
    </row>
    <row r="36" spans="1:24">
      <c r="A36" s="8">
        <f t="shared" si="3"/>
        <v>32</v>
      </c>
      <c r="B36" s="53" t="s">
        <v>98</v>
      </c>
      <c r="C36" s="7">
        <v>11</v>
      </c>
      <c r="D36" s="7"/>
      <c r="E36" s="6">
        <v>1495</v>
      </c>
      <c r="F36" s="9">
        <v>2</v>
      </c>
      <c r="G36" s="9">
        <v>4</v>
      </c>
      <c r="H36" s="9">
        <v>0</v>
      </c>
      <c r="I36" s="9">
        <v>0</v>
      </c>
      <c r="J36" s="3"/>
      <c r="K36" s="20">
        <f t="shared" si="0"/>
        <v>6</v>
      </c>
      <c r="L36" s="20"/>
      <c r="M36" s="5">
        <v>1630</v>
      </c>
      <c r="N36" s="8">
        <f t="shared" si="1"/>
        <v>135</v>
      </c>
      <c r="O36" s="20">
        <f t="shared" si="4"/>
        <v>141</v>
      </c>
      <c r="P36" s="5"/>
      <c r="Q36" s="10"/>
      <c r="R36" s="10"/>
      <c r="S36" s="10"/>
      <c r="T36" s="10"/>
      <c r="U36" s="10"/>
      <c r="V36" s="10"/>
      <c r="W36" s="10"/>
      <c r="X36" s="10"/>
    </row>
    <row r="37" spans="1:24">
      <c r="A37" s="8">
        <f t="shared" si="3"/>
        <v>33</v>
      </c>
      <c r="B37" s="53" t="s">
        <v>99</v>
      </c>
      <c r="C37" s="7">
        <v>15</v>
      </c>
      <c r="D37" s="7"/>
      <c r="E37" s="6">
        <v>1190</v>
      </c>
      <c r="F37" s="9">
        <v>2</v>
      </c>
      <c r="G37" s="9">
        <v>2</v>
      </c>
      <c r="H37" s="9">
        <v>0</v>
      </c>
      <c r="I37" s="9">
        <v>0</v>
      </c>
      <c r="J37" s="3"/>
      <c r="K37" s="20">
        <f t="shared" si="0"/>
        <v>4</v>
      </c>
      <c r="L37" s="20"/>
      <c r="M37" s="5">
        <v>1313</v>
      </c>
      <c r="N37" s="8">
        <f t="shared" si="1"/>
        <v>123</v>
      </c>
      <c r="O37" s="20">
        <f t="shared" si="4"/>
        <v>127</v>
      </c>
      <c r="P37" s="5"/>
      <c r="Q37" s="10"/>
      <c r="R37" s="10"/>
      <c r="S37" s="10"/>
      <c r="T37" s="10"/>
      <c r="U37" s="10"/>
      <c r="V37" s="10"/>
      <c r="W37" s="10"/>
      <c r="X37" s="10"/>
    </row>
    <row r="38" spans="1:24">
      <c r="A38" s="8">
        <f t="shared" si="3"/>
        <v>34</v>
      </c>
      <c r="B38" s="53" t="s">
        <v>100</v>
      </c>
      <c r="C38" s="7">
        <v>27</v>
      </c>
      <c r="D38" s="7"/>
      <c r="E38" s="6">
        <v>1050</v>
      </c>
      <c r="F38" s="9">
        <v>0</v>
      </c>
      <c r="G38" s="9">
        <v>2</v>
      </c>
      <c r="H38" s="9">
        <v>2</v>
      </c>
      <c r="I38" s="9">
        <v>0</v>
      </c>
      <c r="J38" s="3"/>
      <c r="K38" s="20">
        <f t="shared" si="0"/>
        <v>4</v>
      </c>
      <c r="L38" s="20"/>
      <c r="M38" s="5">
        <v>1147</v>
      </c>
      <c r="N38" s="8">
        <f t="shared" si="1"/>
        <v>97</v>
      </c>
      <c r="O38" s="20">
        <f t="shared" si="4"/>
        <v>101</v>
      </c>
      <c r="P38" s="5"/>
      <c r="Q38" s="10"/>
      <c r="R38" s="10"/>
      <c r="S38" s="10"/>
      <c r="T38" s="10"/>
      <c r="U38" s="10"/>
      <c r="V38" s="10"/>
      <c r="W38" s="10"/>
      <c r="X38" s="10"/>
    </row>
    <row r="39" spans="1:24">
      <c r="A39" s="8">
        <f t="shared" si="3"/>
        <v>35</v>
      </c>
      <c r="B39" s="53" t="s">
        <v>101</v>
      </c>
      <c r="C39" s="7">
        <v>22</v>
      </c>
      <c r="D39" s="7"/>
      <c r="E39" s="6"/>
      <c r="F39" s="9"/>
      <c r="G39" s="9"/>
      <c r="H39" s="11"/>
      <c r="I39" s="9"/>
      <c r="J39" s="3"/>
      <c r="K39" s="20">
        <f t="shared" si="0"/>
        <v>0</v>
      </c>
      <c r="L39" s="20"/>
      <c r="M39" s="5"/>
      <c r="N39" s="8">
        <f t="shared" si="1"/>
        <v>0</v>
      </c>
      <c r="O39" s="20">
        <f t="shared" si="4"/>
        <v>0</v>
      </c>
      <c r="P39" s="5"/>
      <c r="Q39" s="10"/>
      <c r="R39" s="10"/>
      <c r="S39" s="10"/>
      <c r="T39" s="10"/>
      <c r="U39" s="10"/>
      <c r="V39" s="10"/>
      <c r="W39" s="10"/>
      <c r="X39" s="10"/>
    </row>
    <row r="40" spans="1:24">
      <c r="A40" s="8">
        <f t="shared" si="3"/>
        <v>36</v>
      </c>
      <c r="B40" s="53" t="s">
        <v>102</v>
      </c>
      <c r="C40" s="7">
        <v>37</v>
      </c>
      <c r="D40" s="7"/>
      <c r="E40" s="6">
        <v>1400</v>
      </c>
      <c r="F40" s="9">
        <v>0</v>
      </c>
      <c r="G40" s="9">
        <v>4</v>
      </c>
      <c r="H40" s="9">
        <v>0</v>
      </c>
      <c r="I40" s="9">
        <v>52</v>
      </c>
      <c r="J40" s="3"/>
      <c r="K40" s="20">
        <f t="shared" si="0"/>
        <v>56</v>
      </c>
      <c r="L40" s="20"/>
      <c r="M40" s="5">
        <v>1561</v>
      </c>
      <c r="N40" s="8">
        <f t="shared" si="1"/>
        <v>161</v>
      </c>
      <c r="O40" s="20">
        <f t="shared" si="4"/>
        <v>217</v>
      </c>
      <c r="P40" s="5"/>
      <c r="Q40" s="10"/>
      <c r="R40" s="10"/>
      <c r="S40" s="10"/>
      <c r="T40" s="10"/>
      <c r="U40" s="10"/>
      <c r="V40" s="10"/>
      <c r="W40" s="10"/>
      <c r="X40" s="10"/>
    </row>
    <row r="41" spans="1:24">
      <c r="A41" s="8">
        <f t="shared" si="3"/>
        <v>37</v>
      </c>
      <c r="B41" s="53" t="s">
        <v>103</v>
      </c>
      <c r="C41" s="7">
        <v>39</v>
      </c>
      <c r="D41" s="7"/>
      <c r="E41" s="6">
        <v>1640</v>
      </c>
      <c r="F41" s="9">
        <v>4</v>
      </c>
      <c r="G41" s="9">
        <v>52</v>
      </c>
      <c r="H41" s="9">
        <v>2</v>
      </c>
      <c r="I41" s="9">
        <v>2</v>
      </c>
      <c r="J41" s="3"/>
      <c r="K41" s="20">
        <f t="shared" si="0"/>
        <v>60</v>
      </c>
      <c r="L41" s="20"/>
      <c r="M41" s="5">
        <v>1827</v>
      </c>
      <c r="N41" s="8">
        <f t="shared" si="1"/>
        <v>187</v>
      </c>
      <c r="O41" s="20">
        <f t="shared" si="4"/>
        <v>247</v>
      </c>
      <c r="P41" s="5"/>
      <c r="Q41" s="10"/>
      <c r="R41" s="10"/>
      <c r="S41" s="10"/>
      <c r="T41" s="10"/>
      <c r="U41" s="10"/>
      <c r="V41" s="10"/>
      <c r="W41" s="10"/>
      <c r="X41" s="10"/>
    </row>
    <row r="42" spans="1:24">
      <c r="A42" s="8">
        <f t="shared" si="3"/>
        <v>38</v>
      </c>
      <c r="B42" s="53" t="s">
        <v>104</v>
      </c>
      <c r="C42" s="7">
        <v>56</v>
      </c>
      <c r="D42" s="7"/>
      <c r="E42" s="6">
        <v>2095</v>
      </c>
      <c r="F42" s="9">
        <v>4</v>
      </c>
      <c r="G42" s="9">
        <v>2</v>
      </c>
      <c r="H42" s="9">
        <v>2</v>
      </c>
      <c r="I42" s="9">
        <v>0</v>
      </c>
      <c r="J42" s="3"/>
      <c r="K42" s="20">
        <f t="shared" si="0"/>
        <v>8</v>
      </c>
      <c r="L42" s="20"/>
      <c r="M42" s="5">
        <v>2244</v>
      </c>
      <c r="N42" s="8">
        <f t="shared" si="1"/>
        <v>149</v>
      </c>
      <c r="O42" s="20">
        <f t="shared" si="4"/>
        <v>157</v>
      </c>
      <c r="P42" s="5"/>
      <c r="Q42" s="10"/>
      <c r="R42" s="10"/>
      <c r="S42" s="10"/>
      <c r="T42" s="10"/>
      <c r="U42" s="10"/>
      <c r="V42" s="10"/>
      <c r="W42" s="10"/>
      <c r="X42" s="10"/>
    </row>
    <row r="43" spans="1:24">
      <c r="A43" s="8">
        <f t="shared" si="3"/>
        <v>39</v>
      </c>
      <c r="B43" s="53" t="s">
        <v>105</v>
      </c>
      <c r="C43" s="7">
        <v>67</v>
      </c>
      <c r="D43" s="7"/>
      <c r="E43" s="6">
        <v>2825</v>
      </c>
      <c r="F43" s="9">
        <v>2</v>
      </c>
      <c r="G43" s="9">
        <v>6</v>
      </c>
      <c r="H43" s="9">
        <v>0</v>
      </c>
      <c r="I43" s="9">
        <v>52</v>
      </c>
      <c r="J43" s="3"/>
      <c r="K43" s="20">
        <f t="shared" si="0"/>
        <v>60</v>
      </c>
      <c r="L43" s="20"/>
      <c r="M43" s="5">
        <v>3053</v>
      </c>
      <c r="N43" s="8">
        <f t="shared" si="1"/>
        <v>228</v>
      </c>
      <c r="O43" s="20">
        <f t="shared" si="4"/>
        <v>288</v>
      </c>
      <c r="P43" s="5"/>
      <c r="Q43" s="10"/>
      <c r="R43" s="10"/>
      <c r="S43" s="10"/>
      <c r="T43" s="10"/>
      <c r="U43" s="10"/>
      <c r="V43" s="10"/>
      <c r="W43" s="10"/>
      <c r="X43" s="10"/>
    </row>
    <row r="44" spans="1:24">
      <c r="A44" s="8">
        <f t="shared" si="3"/>
        <v>40</v>
      </c>
      <c r="B44" s="53" t="s">
        <v>106</v>
      </c>
      <c r="C44" s="7">
        <v>72</v>
      </c>
      <c r="D44" s="7"/>
      <c r="E44" s="6">
        <v>3550</v>
      </c>
      <c r="F44" s="9">
        <v>4</v>
      </c>
      <c r="G44" s="9">
        <v>4</v>
      </c>
      <c r="H44" s="9">
        <v>0</v>
      </c>
      <c r="I44" s="9">
        <v>2</v>
      </c>
      <c r="J44" s="3"/>
      <c r="K44" s="20">
        <f t="shared" si="0"/>
        <v>10</v>
      </c>
      <c r="L44" s="20"/>
      <c r="M44" s="5">
        <v>3669</v>
      </c>
      <c r="N44" s="8">
        <f t="shared" si="1"/>
        <v>119</v>
      </c>
      <c r="O44" s="20">
        <f t="shared" si="4"/>
        <v>129</v>
      </c>
      <c r="P44" s="5"/>
      <c r="Q44" s="10"/>
      <c r="R44" s="10"/>
      <c r="S44" s="10"/>
      <c r="T44" s="10"/>
      <c r="U44" s="10"/>
      <c r="V44" s="10"/>
      <c r="W44" s="10"/>
      <c r="X44" s="10"/>
    </row>
    <row r="45" spans="1:24">
      <c r="A45" s="8">
        <f t="shared" si="3"/>
        <v>41</v>
      </c>
      <c r="B45" s="54" t="s">
        <v>107</v>
      </c>
      <c r="C45" s="9">
        <v>86</v>
      </c>
      <c r="D45" s="7"/>
      <c r="E45" s="6">
        <v>2290</v>
      </c>
      <c r="F45" s="9">
        <v>2</v>
      </c>
      <c r="G45" s="9">
        <v>100</v>
      </c>
      <c r="H45" s="9">
        <v>52</v>
      </c>
      <c r="I45" s="9">
        <v>54</v>
      </c>
      <c r="J45" s="3"/>
      <c r="K45" s="20">
        <f t="shared" si="0"/>
        <v>208</v>
      </c>
      <c r="L45" s="20"/>
      <c r="M45" s="5">
        <v>2498</v>
      </c>
      <c r="N45" s="8">
        <f t="shared" si="1"/>
        <v>208</v>
      </c>
      <c r="O45" s="20">
        <f t="shared" si="4"/>
        <v>416</v>
      </c>
      <c r="P45" s="5"/>
      <c r="Q45" s="10"/>
      <c r="R45" s="10"/>
      <c r="S45" s="10"/>
      <c r="T45" s="10"/>
      <c r="U45" s="10"/>
      <c r="V45" s="10"/>
      <c r="W45" s="10"/>
      <c r="X45" s="10"/>
    </row>
    <row r="46" spans="1:24">
      <c r="A46" s="8">
        <f t="shared" si="3"/>
        <v>42</v>
      </c>
      <c r="B46" s="53" t="s">
        <v>108</v>
      </c>
      <c r="C46" s="7">
        <v>88</v>
      </c>
      <c r="D46" s="7"/>
      <c r="E46" s="6">
        <v>3330</v>
      </c>
      <c r="F46" s="9">
        <v>0</v>
      </c>
      <c r="G46" s="9">
        <v>2</v>
      </c>
      <c r="H46" s="9">
        <v>4</v>
      </c>
      <c r="I46" s="9">
        <v>2</v>
      </c>
      <c r="J46" s="3"/>
      <c r="K46" s="20">
        <f t="shared" si="0"/>
        <v>8</v>
      </c>
      <c r="L46" s="20"/>
      <c r="M46" s="5">
        <v>3492</v>
      </c>
      <c r="N46" s="8">
        <f t="shared" si="1"/>
        <v>162</v>
      </c>
      <c r="O46" s="20">
        <f t="shared" si="4"/>
        <v>170</v>
      </c>
      <c r="P46" s="5"/>
      <c r="Q46" s="10"/>
      <c r="R46" s="10"/>
      <c r="S46" s="10"/>
      <c r="T46" s="10"/>
      <c r="U46" s="10"/>
      <c r="V46" s="10"/>
      <c r="W46" s="10"/>
      <c r="X46" s="10"/>
    </row>
    <row r="47" spans="1:24">
      <c r="A47" s="8">
        <f t="shared" si="3"/>
        <v>43</v>
      </c>
      <c r="B47" s="53" t="s">
        <v>109</v>
      </c>
      <c r="C47" s="7">
        <v>96</v>
      </c>
      <c r="D47" s="7"/>
      <c r="E47" s="6">
        <v>2550</v>
      </c>
      <c r="F47" s="9">
        <v>52</v>
      </c>
      <c r="G47" s="9">
        <v>4</v>
      </c>
      <c r="H47" s="9">
        <v>52</v>
      </c>
      <c r="I47" s="9">
        <v>50</v>
      </c>
      <c r="J47" s="3"/>
      <c r="K47" s="20">
        <f t="shared" si="0"/>
        <v>158</v>
      </c>
      <c r="L47" s="20"/>
      <c r="M47" s="5">
        <v>2783</v>
      </c>
      <c r="N47" s="8">
        <f t="shared" si="1"/>
        <v>233</v>
      </c>
      <c r="O47" s="20">
        <f t="shared" si="4"/>
        <v>391</v>
      </c>
      <c r="P47" s="5"/>
      <c r="Q47" s="10"/>
      <c r="R47" s="10"/>
      <c r="S47" s="10"/>
      <c r="T47" s="10"/>
      <c r="U47" s="10"/>
      <c r="V47" s="10"/>
      <c r="W47" s="10"/>
      <c r="X47" s="10"/>
    </row>
    <row r="48" spans="1:24">
      <c r="A48" s="8">
        <f t="shared" si="3"/>
        <v>44</v>
      </c>
      <c r="B48" s="53" t="s">
        <v>110</v>
      </c>
      <c r="C48" s="7">
        <v>97</v>
      </c>
      <c r="D48" s="7"/>
      <c r="E48" s="6">
        <v>4800</v>
      </c>
      <c r="F48" s="9">
        <v>2</v>
      </c>
      <c r="G48" s="9">
        <v>50</v>
      </c>
      <c r="H48" s="9">
        <v>0</v>
      </c>
      <c r="I48" s="9">
        <v>100</v>
      </c>
      <c r="J48" s="3"/>
      <c r="K48" s="20">
        <f t="shared" si="0"/>
        <v>152</v>
      </c>
      <c r="L48" s="20"/>
      <c r="M48" s="5">
        <v>4980</v>
      </c>
      <c r="N48" s="8">
        <f t="shared" si="1"/>
        <v>180</v>
      </c>
      <c r="O48" s="20">
        <f t="shared" si="4"/>
        <v>332</v>
      </c>
      <c r="P48" s="5"/>
      <c r="Q48" s="10"/>
      <c r="R48" s="10"/>
      <c r="S48" s="10"/>
      <c r="T48" s="10"/>
      <c r="U48" s="10"/>
      <c r="V48" s="10"/>
      <c r="W48" s="10"/>
      <c r="X48" s="10"/>
    </row>
    <row r="49" spans="1:51" ht="20.25">
      <c r="A49" s="89" t="s">
        <v>35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10"/>
      <c r="R49" s="10"/>
      <c r="S49" s="10"/>
      <c r="T49" s="10"/>
      <c r="U49" s="10"/>
      <c r="V49" s="10"/>
      <c r="W49" s="10"/>
      <c r="X49" s="1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>
      <c r="A50" s="8">
        <v>1</v>
      </c>
      <c r="B50" s="22" t="s">
        <v>44</v>
      </c>
      <c r="C50" s="8">
        <v>85</v>
      </c>
      <c r="D50" s="8"/>
      <c r="E50" s="8">
        <v>3610</v>
      </c>
      <c r="F50" s="19" t="s">
        <v>124</v>
      </c>
      <c r="G50" s="17">
        <v>4</v>
      </c>
      <c r="H50" s="14" t="s">
        <v>124</v>
      </c>
      <c r="I50" s="12">
        <v>0</v>
      </c>
      <c r="J50" s="8"/>
      <c r="K50" s="20">
        <f>SUM(F50:J50)</f>
        <v>4</v>
      </c>
      <c r="L50" s="20"/>
      <c r="M50" s="8">
        <v>3730</v>
      </c>
      <c r="N50" s="8">
        <f>M50-E50</f>
        <v>120</v>
      </c>
      <c r="O50" s="20">
        <f t="shared" ref="O50:O52" si="5">K50+N50</f>
        <v>124</v>
      </c>
      <c r="P50" s="8"/>
      <c r="Q50" s="15"/>
      <c r="R50" s="15"/>
      <c r="S50" s="15"/>
      <c r="T50" s="15"/>
      <c r="U50" s="15"/>
      <c r="V50" s="15"/>
      <c r="W50" s="15"/>
      <c r="X50" s="15"/>
    </row>
    <row r="51" spans="1:51">
      <c r="A51" s="8">
        <f>1+A50</f>
        <v>2</v>
      </c>
      <c r="B51" s="22" t="s">
        <v>45</v>
      </c>
      <c r="C51" s="8"/>
      <c r="D51" s="8"/>
      <c r="E51" s="8"/>
      <c r="F51" s="16"/>
      <c r="G51" s="17"/>
      <c r="H51" s="14"/>
      <c r="I51" s="12"/>
      <c r="J51" s="8"/>
      <c r="K51" s="20">
        <f t="shared" ref="K51:K59" si="6">SUM(F51:J51)</f>
        <v>0</v>
      </c>
      <c r="L51" s="20"/>
      <c r="M51" s="8"/>
      <c r="N51" s="8">
        <f t="shared" ref="N51:N59" si="7">M51-E51</f>
        <v>0</v>
      </c>
      <c r="O51" s="20">
        <f t="shared" si="5"/>
        <v>0</v>
      </c>
      <c r="P51" s="8"/>
      <c r="Q51" s="15"/>
      <c r="R51" s="15"/>
      <c r="S51" s="15"/>
      <c r="T51" s="15"/>
      <c r="U51" s="15"/>
      <c r="V51" s="15"/>
      <c r="W51" s="15"/>
      <c r="X51" s="15"/>
    </row>
    <row r="52" spans="1:51">
      <c r="A52" s="8">
        <f t="shared" ref="A52:A59" si="8">1+A51</f>
        <v>3</v>
      </c>
      <c r="B52" s="22" t="s">
        <v>46</v>
      </c>
      <c r="C52" s="8"/>
      <c r="D52" s="8"/>
      <c r="E52" s="8"/>
      <c r="F52" s="16"/>
      <c r="G52" s="17"/>
      <c r="H52" s="14"/>
      <c r="I52" s="12"/>
      <c r="J52" s="8"/>
      <c r="K52" s="20">
        <f t="shared" si="6"/>
        <v>0</v>
      </c>
      <c r="L52" s="20"/>
      <c r="M52" s="8"/>
      <c r="N52" s="8">
        <f t="shared" si="7"/>
        <v>0</v>
      </c>
      <c r="O52" s="20">
        <f t="shared" si="5"/>
        <v>0</v>
      </c>
      <c r="P52" s="8"/>
      <c r="Q52" s="15"/>
      <c r="R52" s="15"/>
      <c r="S52" s="15"/>
      <c r="T52" s="15"/>
      <c r="U52" s="15"/>
      <c r="V52" s="15"/>
      <c r="W52" s="15"/>
      <c r="X52" s="15"/>
    </row>
    <row r="53" spans="1:51">
      <c r="A53" s="8">
        <f t="shared" si="8"/>
        <v>4</v>
      </c>
      <c r="B53" s="22" t="s">
        <v>47</v>
      </c>
      <c r="C53" s="8">
        <v>68</v>
      </c>
      <c r="D53" s="8"/>
      <c r="E53" s="8">
        <v>2480</v>
      </c>
      <c r="F53" s="16" t="s">
        <v>124</v>
      </c>
      <c r="G53" s="17">
        <v>4</v>
      </c>
      <c r="H53" s="14" t="s">
        <v>124</v>
      </c>
      <c r="I53" s="12">
        <v>2</v>
      </c>
      <c r="J53" s="8"/>
      <c r="K53" s="20">
        <f t="shared" si="6"/>
        <v>6</v>
      </c>
      <c r="L53" s="20"/>
      <c r="M53" s="8">
        <v>2675</v>
      </c>
      <c r="N53" s="8">
        <f t="shared" si="7"/>
        <v>195</v>
      </c>
      <c r="O53" s="20">
        <f>K53+N53</f>
        <v>201</v>
      </c>
      <c r="P53" s="8"/>
      <c r="Q53" s="15"/>
      <c r="R53" s="15"/>
      <c r="S53" s="15"/>
      <c r="T53" s="15"/>
      <c r="U53" s="15"/>
      <c r="V53" s="15"/>
      <c r="W53" s="15"/>
      <c r="X53" s="15"/>
    </row>
    <row r="54" spans="1:51">
      <c r="A54" s="8">
        <f t="shared" si="8"/>
        <v>5</v>
      </c>
      <c r="B54" s="22" t="s">
        <v>48</v>
      </c>
      <c r="C54" s="8">
        <v>98</v>
      </c>
      <c r="D54" s="8"/>
      <c r="E54" s="8">
        <v>840</v>
      </c>
      <c r="F54" s="16" t="s">
        <v>126</v>
      </c>
      <c r="G54" s="17">
        <v>56</v>
      </c>
      <c r="H54" s="14" t="s">
        <v>128</v>
      </c>
      <c r="I54" s="12">
        <v>4</v>
      </c>
      <c r="J54" s="8"/>
      <c r="K54" s="20">
        <f t="shared" si="6"/>
        <v>60</v>
      </c>
      <c r="L54" s="20"/>
      <c r="M54" s="8">
        <v>1138</v>
      </c>
      <c r="N54" s="8">
        <f t="shared" si="7"/>
        <v>298</v>
      </c>
      <c r="O54" s="20">
        <f t="shared" ref="O54:O59" si="9">K54+N54</f>
        <v>358</v>
      </c>
      <c r="P54" s="8"/>
      <c r="Q54" s="15"/>
      <c r="R54" s="15"/>
      <c r="S54" s="15"/>
      <c r="T54" s="15"/>
      <c r="U54" s="15"/>
      <c r="V54" s="15"/>
      <c r="W54" s="15"/>
      <c r="X54" s="15"/>
    </row>
    <row r="55" spans="1:51">
      <c r="A55" s="8">
        <f t="shared" si="8"/>
        <v>6</v>
      </c>
      <c r="B55" s="22" t="s">
        <v>158</v>
      </c>
      <c r="C55" s="8">
        <v>34</v>
      </c>
      <c r="D55" s="8"/>
      <c r="E55" s="8">
        <v>3930</v>
      </c>
      <c r="F55" s="16" t="s">
        <v>126</v>
      </c>
      <c r="G55" s="17">
        <v>250</v>
      </c>
      <c r="H55" s="14" t="s">
        <v>136</v>
      </c>
      <c r="I55" s="12">
        <v>0</v>
      </c>
      <c r="J55" s="8"/>
      <c r="K55" s="20" t="s">
        <v>134</v>
      </c>
      <c r="L55" s="20"/>
      <c r="M55" s="8"/>
      <c r="N55" s="8">
        <f t="shared" si="7"/>
        <v>-3930</v>
      </c>
      <c r="O55" s="20" t="e">
        <f t="shared" si="9"/>
        <v>#VALUE!</v>
      </c>
      <c r="P55" s="8"/>
      <c r="Q55" s="15"/>
      <c r="R55" s="15"/>
      <c r="S55" s="15"/>
      <c r="T55" s="15"/>
      <c r="U55" s="15"/>
      <c r="V55" s="15"/>
      <c r="W55" s="15"/>
      <c r="X55" s="15"/>
    </row>
    <row r="56" spans="1:51">
      <c r="A56" s="8">
        <f t="shared" si="8"/>
        <v>7</v>
      </c>
      <c r="B56" s="22" t="s">
        <v>84</v>
      </c>
      <c r="C56" s="8">
        <v>65</v>
      </c>
      <c r="D56" s="8"/>
      <c r="E56" s="8">
        <v>2660</v>
      </c>
      <c r="F56" s="16" t="s">
        <v>126</v>
      </c>
      <c r="G56" s="17">
        <v>202</v>
      </c>
      <c r="H56" s="14" t="s">
        <v>127</v>
      </c>
      <c r="I56" s="12">
        <v>50</v>
      </c>
      <c r="J56" s="8"/>
      <c r="K56" s="20">
        <f t="shared" si="6"/>
        <v>252</v>
      </c>
      <c r="L56" s="20"/>
      <c r="M56" s="8">
        <v>2827</v>
      </c>
      <c r="N56" s="8">
        <f t="shared" si="7"/>
        <v>167</v>
      </c>
      <c r="O56" s="20">
        <f t="shared" si="9"/>
        <v>419</v>
      </c>
      <c r="P56" s="8"/>
      <c r="Q56" s="15"/>
      <c r="R56" s="15"/>
      <c r="S56" s="15"/>
      <c r="T56" s="15"/>
      <c r="U56" s="15"/>
      <c r="V56" s="15"/>
      <c r="W56" s="15"/>
      <c r="X56" s="15"/>
    </row>
    <row r="57" spans="1:51">
      <c r="A57" s="8">
        <f t="shared" si="8"/>
        <v>8</v>
      </c>
      <c r="B57" s="22" t="s">
        <v>85</v>
      </c>
      <c r="C57" s="8">
        <v>58</v>
      </c>
      <c r="D57" s="8"/>
      <c r="E57" s="8"/>
      <c r="F57" s="16"/>
      <c r="G57" s="17"/>
      <c r="H57" s="14"/>
      <c r="I57" s="12"/>
      <c r="J57" s="8"/>
      <c r="K57" s="20">
        <f t="shared" si="6"/>
        <v>0</v>
      </c>
      <c r="L57" s="20"/>
      <c r="M57" s="8"/>
      <c r="N57" s="8">
        <f t="shared" si="7"/>
        <v>0</v>
      </c>
      <c r="O57" s="20">
        <f t="shared" si="9"/>
        <v>0</v>
      </c>
      <c r="P57" s="8"/>
      <c r="Q57" s="15"/>
      <c r="R57" s="15"/>
      <c r="S57" s="15"/>
      <c r="T57" s="15"/>
      <c r="U57" s="15"/>
      <c r="V57" s="15"/>
      <c r="W57" s="15"/>
      <c r="X57" s="15"/>
    </row>
    <row r="58" spans="1:51">
      <c r="A58" s="8">
        <f t="shared" si="8"/>
        <v>9</v>
      </c>
      <c r="B58" s="22" t="s">
        <v>86</v>
      </c>
      <c r="C58" s="8">
        <v>92</v>
      </c>
      <c r="D58" s="8"/>
      <c r="E58" s="8">
        <v>780</v>
      </c>
      <c r="F58" s="16" t="s">
        <v>124</v>
      </c>
      <c r="G58" s="17">
        <v>0</v>
      </c>
      <c r="H58" s="14" t="s">
        <v>124</v>
      </c>
      <c r="I58" s="12">
        <v>0</v>
      </c>
      <c r="J58" s="8"/>
      <c r="K58" s="20">
        <f t="shared" si="6"/>
        <v>0</v>
      </c>
      <c r="L58" s="20"/>
      <c r="M58" s="8">
        <v>919</v>
      </c>
      <c r="N58" s="8">
        <f t="shared" si="7"/>
        <v>139</v>
      </c>
      <c r="O58" s="20">
        <f t="shared" si="9"/>
        <v>139</v>
      </c>
      <c r="P58" s="8"/>
      <c r="Q58" s="15"/>
      <c r="R58" s="15"/>
      <c r="S58" s="15"/>
      <c r="T58" s="15"/>
      <c r="U58" s="15"/>
      <c r="V58" s="15"/>
      <c r="W58" s="15"/>
      <c r="X58" s="15"/>
    </row>
    <row r="59" spans="1:51">
      <c r="A59" s="8">
        <f t="shared" si="8"/>
        <v>10</v>
      </c>
      <c r="B59" s="22"/>
      <c r="C59" s="8"/>
      <c r="D59" s="8"/>
      <c r="E59" s="8"/>
      <c r="F59" s="16"/>
      <c r="G59" s="17"/>
      <c r="H59" s="14"/>
      <c r="I59" s="12"/>
      <c r="J59" s="8"/>
      <c r="K59" s="20">
        <f t="shared" si="6"/>
        <v>0</v>
      </c>
      <c r="L59" s="20"/>
      <c r="M59" s="8"/>
      <c r="N59" s="8">
        <f t="shared" si="7"/>
        <v>0</v>
      </c>
      <c r="O59" s="20">
        <f t="shared" si="9"/>
        <v>0</v>
      </c>
      <c r="P59" s="8"/>
      <c r="Q59" s="15"/>
      <c r="R59" s="15"/>
      <c r="S59" s="15"/>
      <c r="T59" s="15"/>
      <c r="U59" s="15"/>
      <c r="V59" s="15"/>
      <c r="W59" s="15"/>
      <c r="X59" s="15"/>
    </row>
    <row r="60" spans="1:51" ht="20.25">
      <c r="A60" s="89" t="s">
        <v>36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10"/>
      <c r="R60" s="10"/>
      <c r="S60" s="10"/>
      <c r="T60" s="10"/>
      <c r="U60" s="10"/>
      <c r="V60" s="10"/>
      <c r="W60" s="10"/>
      <c r="X60" s="10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>
      <c r="A61" s="8">
        <v>1</v>
      </c>
      <c r="B61" s="22" t="s">
        <v>12</v>
      </c>
      <c r="C61" s="8">
        <v>54</v>
      </c>
      <c r="D61" s="8"/>
      <c r="E61" s="8">
        <v>450</v>
      </c>
      <c r="F61" s="19" t="s">
        <v>125</v>
      </c>
      <c r="G61" s="17">
        <v>2</v>
      </c>
      <c r="H61" s="14" t="s">
        <v>125</v>
      </c>
      <c r="I61" s="12">
        <v>0</v>
      </c>
      <c r="J61" s="8"/>
      <c r="K61" s="20">
        <f>SUM(F61:J61)</f>
        <v>2</v>
      </c>
      <c r="L61" s="20"/>
      <c r="M61" s="8">
        <v>583</v>
      </c>
      <c r="N61" s="8">
        <f>M61-E61</f>
        <v>133</v>
      </c>
      <c r="O61" s="20">
        <f t="shared" ref="O61:O63" si="10">K61+N61</f>
        <v>135</v>
      </c>
      <c r="P61" s="8"/>
      <c r="Q61" s="15"/>
      <c r="R61" s="15"/>
      <c r="S61" s="15"/>
      <c r="T61" s="15"/>
      <c r="U61" s="15"/>
      <c r="V61" s="15"/>
      <c r="W61" s="15"/>
      <c r="X61" s="15"/>
    </row>
    <row r="62" spans="1:51">
      <c r="A62" s="8">
        <f>1+A61</f>
        <v>2</v>
      </c>
      <c r="B62" s="22" t="s">
        <v>49</v>
      </c>
      <c r="C62" s="8">
        <v>17</v>
      </c>
      <c r="D62" s="8"/>
      <c r="E62" s="8">
        <v>950</v>
      </c>
      <c r="F62" s="16" t="s">
        <v>127</v>
      </c>
      <c r="G62" s="17">
        <v>4</v>
      </c>
      <c r="H62" s="14" t="s">
        <v>127</v>
      </c>
      <c r="I62" s="12">
        <v>54</v>
      </c>
      <c r="J62" s="8"/>
      <c r="K62" s="20">
        <f t="shared" ref="K62:K65" si="11">SUM(F62:J62)</f>
        <v>58</v>
      </c>
      <c r="L62" s="20"/>
      <c r="M62" s="8">
        <v>1153</v>
      </c>
      <c r="N62" s="8">
        <f t="shared" ref="N62:N65" si="12">M62-E62</f>
        <v>203</v>
      </c>
      <c r="O62" s="20">
        <f t="shared" si="10"/>
        <v>261</v>
      </c>
      <c r="P62" s="8"/>
      <c r="Q62" s="15"/>
      <c r="R62" s="15"/>
      <c r="S62" s="15"/>
      <c r="T62" s="15"/>
      <c r="U62" s="15"/>
      <c r="V62" s="15"/>
      <c r="W62" s="15"/>
      <c r="X62" s="15"/>
    </row>
    <row r="63" spans="1:51">
      <c r="A63" s="8">
        <f t="shared" ref="A63:A65" si="13">1+A62</f>
        <v>3</v>
      </c>
      <c r="B63" s="22" t="s">
        <v>50</v>
      </c>
      <c r="C63" s="8">
        <v>19</v>
      </c>
      <c r="D63" s="8"/>
      <c r="E63" s="8">
        <v>1090</v>
      </c>
      <c r="F63" s="16" t="s">
        <v>127</v>
      </c>
      <c r="G63" s="17">
        <v>154</v>
      </c>
      <c r="H63" s="14" t="s">
        <v>137</v>
      </c>
      <c r="I63" s="12">
        <v>54</v>
      </c>
      <c r="J63" s="8"/>
      <c r="K63" s="20">
        <f t="shared" si="11"/>
        <v>208</v>
      </c>
      <c r="L63" s="20"/>
      <c r="M63" s="8">
        <v>1208</v>
      </c>
      <c r="N63" s="8">
        <f t="shared" si="12"/>
        <v>118</v>
      </c>
      <c r="O63" s="20">
        <f t="shared" si="10"/>
        <v>326</v>
      </c>
      <c r="P63" s="8"/>
      <c r="Q63" s="15"/>
      <c r="R63" s="15"/>
      <c r="S63" s="15"/>
      <c r="T63" s="15"/>
      <c r="U63" s="15"/>
      <c r="V63" s="15"/>
      <c r="W63" s="15"/>
      <c r="X63" s="15"/>
    </row>
    <row r="64" spans="1:51">
      <c r="A64" s="8">
        <f t="shared" si="13"/>
        <v>4</v>
      </c>
      <c r="B64" s="47" t="s">
        <v>51</v>
      </c>
      <c r="C64" s="8">
        <v>53</v>
      </c>
      <c r="D64" s="8"/>
      <c r="E64" s="8">
        <v>2010</v>
      </c>
      <c r="F64" s="16" t="s">
        <v>128</v>
      </c>
      <c r="G64" s="17">
        <v>6</v>
      </c>
      <c r="H64" s="14" t="s">
        <v>125</v>
      </c>
      <c r="I64" s="12">
        <v>52</v>
      </c>
      <c r="J64" s="8"/>
      <c r="K64" s="20">
        <f t="shared" si="11"/>
        <v>58</v>
      </c>
      <c r="L64" s="20"/>
      <c r="M64" s="8">
        <v>2177</v>
      </c>
      <c r="N64" s="8">
        <f t="shared" si="12"/>
        <v>167</v>
      </c>
      <c r="O64" s="20">
        <f>K64+N64</f>
        <v>225</v>
      </c>
      <c r="P64" s="8"/>
      <c r="Q64" s="15"/>
      <c r="R64" s="15"/>
      <c r="S64" s="15"/>
      <c r="T64" s="15"/>
      <c r="U64" s="15"/>
      <c r="V64" s="15"/>
      <c r="W64" s="15"/>
      <c r="X64" s="15"/>
    </row>
    <row r="65" spans="1:51">
      <c r="A65" s="8">
        <f t="shared" si="13"/>
        <v>5</v>
      </c>
      <c r="B65" s="47"/>
      <c r="C65" s="8"/>
      <c r="D65" s="8"/>
      <c r="E65" s="8"/>
      <c r="F65" s="16"/>
      <c r="G65" s="17"/>
      <c r="H65" s="14"/>
      <c r="I65" s="12"/>
      <c r="J65" s="8"/>
      <c r="K65" s="20">
        <f t="shared" si="11"/>
        <v>0</v>
      </c>
      <c r="L65" s="20"/>
      <c r="M65" s="8"/>
      <c r="N65" s="8">
        <f t="shared" si="12"/>
        <v>0</v>
      </c>
      <c r="O65" s="20">
        <f t="shared" ref="O65" si="14">K65+N65</f>
        <v>0</v>
      </c>
      <c r="P65" s="8"/>
      <c r="Q65" s="15"/>
      <c r="R65" s="15"/>
      <c r="S65" s="15"/>
      <c r="T65" s="15"/>
      <c r="U65" s="15"/>
      <c r="V65" s="15"/>
      <c r="W65" s="15"/>
      <c r="X65" s="15"/>
    </row>
    <row r="66" spans="1:51" ht="21" thickBot="1">
      <c r="A66" s="89" t="s">
        <v>37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10"/>
      <c r="R66" s="10"/>
      <c r="S66" s="10"/>
      <c r="T66" s="10"/>
      <c r="U66" s="10"/>
      <c r="V66" s="10"/>
      <c r="W66" s="10"/>
      <c r="X66" s="10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>
      <c r="A67" s="8">
        <v>1</v>
      </c>
      <c r="B67" s="23" t="s">
        <v>11</v>
      </c>
      <c r="C67" s="8">
        <v>49</v>
      </c>
      <c r="D67" s="8"/>
      <c r="E67" s="8">
        <v>2155</v>
      </c>
      <c r="F67" s="19" t="s">
        <v>125</v>
      </c>
      <c r="G67" s="17">
        <v>0</v>
      </c>
      <c r="H67" s="14" t="s">
        <v>124</v>
      </c>
      <c r="I67" s="12">
        <v>0</v>
      </c>
      <c r="J67" s="8"/>
      <c r="K67" s="20">
        <f>SUM(F67:J67)</f>
        <v>0</v>
      </c>
      <c r="L67" s="20"/>
      <c r="M67" s="8">
        <v>2270</v>
      </c>
      <c r="N67" s="8">
        <f>M67-E67</f>
        <v>115</v>
      </c>
      <c r="O67" s="20">
        <f t="shared" ref="O67:O69" si="15">K67+N67</f>
        <v>115</v>
      </c>
      <c r="P67" s="8"/>
      <c r="Q67" s="15"/>
      <c r="R67" s="15"/>
      <c r="S67" s="15"/>
      <c r="T67" s="15"/>
      <c r="U67" s="15"/>
      <c r="V67" s="15"/>
      <c r="W67" s="15"/>
      <c r="X67" s="15"/>
    </row>
    <row r="68" spans="1:51">
      <c r="A68" s="8">
        <f>1+A67</f>
        <v>2</v>
      </c>
      <c r="B68" s="22" t="s">
        <v>13</v>
      </c>
      <c r="C68" s="8"/>
      <c r="D68" s="8"/>
      <c r="E68" s="8"/>
      <c r="F68" s="16"/>
      <c r="G68" s="17"/>
      <c r="H68" s="14"/>
      <c r="I68" s="12"/>
      <c r="J68" s="8"/>
      <c r="K68" s="20">
        <f t="shared" ref="K68:K70" si="16">SUM(F68:J68)</f>
        <v>0</v>
      </c>
      <c r="L68" s="20"/>
      <c r="M68" s="8"/>
      <c r="N68" s="8">
        <f t="shared" ref="N68:N70" si="17">M68-E68</f>
        <v>0</v>
      </c>
      <c r="O68" s="20">
        <f t="shared" si="15"/>
        <v>0</v>
      </c>
      <c r="P68" s="8"/>
      <c r="Q68" s="15"/>
      <c r="R68" s="15"/>
      <c r="S68" s="15"/>
      <c r="T68" s="15"/>
      <c r="U68" s="15"/>
      <c r="V68" s="15"/>
      <c r="W68" s="15"/>
      <c r="X68" s="15"/>
    </row>
    <row r="69" spans="1:51">
      <c r="A69" s="8">
        <f t="shared" ref="A69" si="18">1+A68</f>
        <v>3</v>
      </c>
      <c r="B69" s="18"/>
      <c r="C69" s="8"/>
      <c r="D69" s="8"/>
      <c r="E69" s="8"/>
      <c r="F69" s="16"/>
      <c r="G69" s="17"/>
      <c r="H69" s="14"/>
      <c r="I69" s="12"/>
      <c r="J69" s="8"/>
      <c r="K69" s="20">
        <f t="shared" si="16"/>
        <v>0</v>
      </c>
      <c r="L69" s="20"/>
      <c r="M69" s="8"/>
      <c r="N69" s="8">
        <f t="shared" si="17"/>
        <v>0</v>
      </c>
      <c r="O69" s="20">
        <f t="shared" si="15"/>
        <v>0</v>
      </c>
      <c r="P69" s="8"/>
      <c r="Q69" s="15"/>
      <c r="R69" s="15"/>
      <c r="S69" s="15"/>
      <c r="T69" s="15"/>
      <c r="U69" s="15"/>
      <c r="V69" s="15"/>
      <c r="W69" s="15"/>
      <c r="X69" s="15"/>
    </row>
    <row r="70" spans="1:51">
      <c r="A70" s="8"/>
      <c r="B70" s="18"/>
      <c r="C70" s="8"/>
      <c r="D70" s="8"/>
      <c r="E70" s="8"/>
      <c r="F70" s="20"/>
      <c r="G70" s="8"/>
      <c r="H70" s="20"/>
      <c r="I70" s="8"/>
      <c r="J70" s="8"/>
      <c r="K70" s="20">
        <f t="shared" si="16"/>
        <v>0</v>
      </c>
      <c r="L70" s="20"/>
      <c r="M70" s="8"/>
      <c r="N70" s="8">
        <f t="shared" si="17"/>
        <v>0</v>
      </c>
      <c r="O70" s="20">
        <f t="shared" ref="O70" si="19">K70+N70</f>
        <v>0</v>
      </c>
      <c r="P70" s="8"/>
      <c r="Q70" s="15"/>
      <c r="R70" s="15"/>
      <c r="S70" s="15"/>
      <c r="T70" s="15"/>
      <c r="U70" s="15"/>
      <c r="V70" s="15"/>
      <c r="W70" s="15"/>
      <c r="X70" s="15"/>
    </row>
    <row r="71" spans="1:51" ht="20.25">
      <c r="A71" s="89" t="s">
        <v>38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10"/>
      <c r="R71" s="10"/>
      <c r="S71" s="10"/>
      <c r="T71" s="10"/>
      <c r="U71" s="10"/>
      <c r="V71" s="10"/>
      <c r="W71" s="10"/>
      <c r="X71" s="10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>
      <c r="A72" s="8">
        <v>1</v>
      </c>
      <c r="B72" s="22" t="s">
        <v>22</v>
      </c>
      <c r="C72" s="8">
        <v>41</v>
      </c>
      <c r="D72" s="8"/>
      <c r="E72" s="8">
        <v>4145</v>
      </c>
      <c r="F72" s="20" t="s">
        <v>128</v>
      </c>
      <c r="G72" s="8">
        <v>4</v>
      </c>
      <c r="H72" s="20" t="s">
        <v>125</v>
      </c>
      <c r="I72" s="8">
        <v>52</v>
      </c>
      <c r="J72" s="8"/>
      <c r="K72" s="20">
        <f>SUM(F72:J72)</f>
        <v>56</v>
      </c>
      <c r="L72" s="20"/>
      <c r="M72" s="8">
        <v>4369</v>
      </c>
      <c r="N72" s="8">
        <f>M72-E72</f>
        <v>224</v>
      </c>
      <c r="O72" s="20">
        <f t="shared" ref="O72:O76" si="20">K72+N72</f>
        <v>280</v>
      </c>
      <c r="P72" s="8"/>
      <c r="Q72" s="15"/>
      <c r="R72" s="15"/>
      <c r="S72" s="15"/>
      <c r="T72" s="15"/>
      <c r="U72" s="15"/>
      <c r="V72" s="15"/>
      <c r="W72" s="15"/>
      <c r="X72" s="15"/>
    </row>
    <row r="73" spans="1:51">
      <c r="A73" s="8">
        <f>1+A72</f>
        <v>2</v>
      </c>
      <c r="B73" s="22" t="s">
        <v>43</v>
      </c>
      <c r="C73" s="8"/>
      <c r="D73" s="8"/>
      <c r="E73" s="8"/>
      <c r="F73" s="20"/>
      <c r="G73" s="8"/>
      <c r="H73" s="20"/>
      <c r="I73" s="8"/>
      <c r="J73" s="8"/>
      <c r="K73" s="20">
        <f t="shared" ref="K73:K76" si="21">SUM(F73:J73)</f>
        <v>0</v>
      </c>
      <c r="L73" s="20"/>
      <c r="M73" s="8"/>
      <c r="N73" s="8">
        <f t="shared" ref="N73:N76" si="22">M73-E73</f>
        <v>0</v>
      </c>
      <c r="O73" s="20">
        <f t="shared" si="20"/>
        <v>0</v>
      </c>
      <c r="P73" s="8"/>
      <c r="Q73" s="15"/>
      <c r="R73" s="15"/>
      <c r="S73" s="15"/>
      <c r="T73" s="15"/>
      <c r="U73" s="15"/>
      <c r="V73" s="15"/>
      <c r="W73" s="15"/>
      <c r="X73" s="15"/>
    </row>
    <row r="74" spans="1:51">
      <c r="A74" s="8">
        <f t="shared" ref="A74:A76" si="23">1+A73</f>
        <v>3</v>
      </c>
      <c r="B74" s="22" t="s">
        <v>9</v>
      </c>
      <c r="C74" s="8">
        <v>47</v>
      </c>
      <c r="D74" s="8"/>
      <c r="E74" s="8">
        <v>3060</v>
      </c>
      <c r="F74" s="20" t="s">
        <v>126</v>
      </c>
      <c r="G74" s="8">
        <v>0</v>
      </c>
      <c r="H74" s="20" t="s">
        <v>125</v>
      </c>
      <c r="I74" s="8">
        <v>50</v>
      </c>
      <c r="J74" s="8"/>
      <c r="K74" s="20">
        <f t="shared" si="21"/>
        <v>50</v>
      </c>
      <c r="L74" s="20"/>
      <c r="M74" s="8">
        <v>3232</v>
      </c>
      <c r="N74" s="8">
        <f t="shared" si="22"/>
        <v>172</v>
      </c>
      <c r="O74" s="20">
        <f t="shared" si="20"/>
        <v>222</v>
      </c>
      <c r="P74" s="8"/>
      <c r="Q74" s="15"/>
      <c r="R74" s="15"/>
      <c r="S74" s="15"/>
      <c r="T74" s="15"/>
      <c r="U74" s="15"/>
      <c r="V74" s="15"/>
      <c r="W74" s="15"/>
      <c r="X74" s="15"/>
    </row>
    <row r="75" spans="1:51">
      <c r="A75" s="8">
        <f t="shared" si="23"/>
        <v>4</v>
      </c>
      <c r="B75" s="22" t="s">
        <v>100</v>
      </c>
      <c r="C75" s="8">
        <v>26</v>
      </c>
      <c r="D75" s="8"/>
      <c r="E75" s="8">
        <v>4290</v>
      </c>
      <c r="F75" s="20" t="s">
        <v>125</v>
      </c>
      <c r="G75" s="8">
        <v>2</v>
      </c>
      <c r="H75" s="20" t="s">
        <v>124</v>
      </c>
      <c r="I75" s="8">
        <v>2</v>
      </c>
      <c r="J75" s="8"/>
      <c r="K75" s="20">
        <f t="shared" si="21"/>
        <v>4</v>
      </c>
      <c r="L75" s="20"/>
      <c r="M75" s="8">
        <v>4438</v>
      </c>
      <c r="N75" s="8">
        <f t="shared" si="22"/>
        <v>148</v>
      </c>
      <c r="O75" s="20">
        <f t="shared" si="20"/>
        <v>152</v>
      </c>
      <c r="P75" s="8"/>
      <c r="Q75" s="15"/>
      <c r="R75" s="15"/>
      <c r="S75" s="15"/>
      <c r="T75" s="15"/>
      <c r="U75" s="15"/>
      <c r="V75" s="15"/>
      <c r="W75" s="15"/>
      <c r="X75" s="15"/>
    </row>
    <row r="76" spans="1:51">
      <c r="A76" s="8">
        <f t="shared" si="23"/>
        <v>5</v>
      </c>
      <c r="B76" s="22"/>
      <c r="C76" s="8"/>
      <c r="D76" s="8"/>
      <c r="E76" s="8"/>
      <c r="F76" s="20"/>
      <c r="G76" s="8"/>
      <c r="H76" s="20"/>
      <c r="I76" s="8"/>
      <c r="J76" s="8"/>
      <c r="K76" s="20">
        <f t="shared" si="21"/>
        <v>0</v>
      </c>
      <c r="L76" s="20"/>
      <c r="M76" s="8"/>
      <c r="N76" s="8">
        <f t="shared" si="22"/>
        <v>0</v>
      </c>
      <c r="O76" s="20">
        <f t="shared" si="20"/>
        <v>0</v>
      </c>
      <c r="P76" s="8"/>
      <c r="Q76" s="15"/>
      <c r="R76" s="15"/>
      <c r="S76" s="15"/>
      <c r="T76" s="15"/>
      <c r="U76" s="15"/>
      <c r="V76" s="15"/>
      <c r="W76" s="15"/>
      <c r="X76" s="15"/>
    </row>
    <row r="77" spans="1:51" ht="21" thickBot="1">
      <c r="A77" s="89" t="s">
        <v>39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10"/>
      <c r="R77" s="10"/>
      <c r="S77" s="10"/>
      <c r="T77" s="10"/>
      <c r="U77" s="10"/>
      <c r="V77" s="10"/>
      <c r="W77" s="10"/>
      <c r="X77" s="10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6.5" thickBot="1">
      <c r="A78" s="8">
        <v>1</v>
      </c>
      <c r="B78" s="23" t="s">
        <v>12</v>
      </c>
      <c r="C78" s="8">
        <v>55</v>
      </c>
      <c r="D78" s="8"/>
      <c r="E78" s="8">
        <v>2200</v>
      </c>
      <c r="F78" s="19" t="s">
        <v>125</v>
      </c>
      <c r="G78" s="17">
        <v>52</v>
      </c>
      <c r="H78" s="14" t="s">
        <v>133</v>
      </c>
      <c r="I78" s="12">
        <v>0</v>
      </c>
      <c r="J78" s="8"/>
      <c r="K78" s="20" t="s">
        <v>134</v>
      </c>
      <c r="L78" s="20"/>
      <c r="M78" s="8"/>
      <c r="N78" s="8">
        <f>M78-E78</f>
        <v>-2200</v>
      </c>
      <c r="O78" s="20" t="e">
        <f t="shared" ref="O78:O80" si="24">K78+N78</f>
        <v>#VALUE!</v>
      </c>
      <c r="P78" s="8"/>
      <c r="Q78" s="15"/>
      <c r="R78" s="15"/>
      <c r="S78" s="15"/>
      <c r="T78" s="15"/>
      <c r="U78" s="15"/>
      <c r="V78" s="15"/>
      <c r="W78" s="15"/>
      <c r="X78" s="15"/>
    </row>
    <row r="79" spans="1:51">
      <c r="A79" s="8">
        <f>1+A78</f>
        <v>2</v>
      </c>
      <c r="B79" s="23" t="s">
        <v>11</v>
      </c>
      <c r="C79" s="8">
        <v>51</v>
      </c>
      <c r="D79" s="8"/>
      <c r="E79" s="8">
        <v>490</v>
      </c>
      <c r="F79" s="16" t="s">
        <v>125</v>
      </c>
      <c r="G79" s="17">
        <v>0</v>
      </c>
      <c r="H79" s="14" t="s">
        <v>124</v>
      </c>
      <c r="I79" s="12">
        <v>50</v>
      </c>
      <c r="J79" s="8"/>
      <c r="K79" s="20">
        <f t="shared" ref="K79:K80" si="25">SUM(F79:J79)</f>
        <v>50</v>
      </c>
      <c r="L79" s="20"/>
      <c r="M79" s="8">
        <v>680</v>
      </c>
      <c r="N79" s="8">
        <f t="shared" ref="N79:N80" si="26">M79-E79</f>
        <v>190</v>
      </c>
      <c r="O79" s="20">
        <f t="shared" si="24"/>
        <v>240</v>
      </c>
      <c r="P79" s="8"/>
      <c r="Q79" s="15"/>
      <c r="R79" s="15"/>
      <c r="S79" s="15"/>
      <c r="T79" s="15"/>
      <c r="U79" s="15"/>
      <c r="V79" s="15"/>
      <c r="W79" s="15"/>
      <c r="X79" s="15"/>
    </row>
    <row r="80" spans="1:51">
      <c r="A80" s="8">
        <f t="shared" ref="A80" si="27">1+A79</f>
        <v>3</v>
      </c>
      <c r="B80" s="18"/>
      <c r="C80" s="8"/>
      <c r="D80" s="8"/>
      <c r="E80" s="8"/>
      <c r="F80" s="16"/>
      <c r="G80" s="17"/>
      <c r="H80" s="14"/>
      <c r="I80" s="12"/>
      <c r="J80" s="8"/>
      <c r="K80" s="20">
        <f t="shared" si="25"/>
        <v>0</v>
      </c>
      <c r="L80" s="20"/>
      <c r="M80" s="8"/>
      <c r="N80" s="8">
        <f t="shared" si="26"/>
        <v>0</v>
      </c>
      <c r="O80" s="20">
        <f t="shared" si="24"/>
        <v>0</v>
      </c>
      <c r="P80" s="8"/>
      <c r="Q80" s="15"/>
      <c r="R80" s="15"/>
      <c r="S80" s="15"/>
      <c r="T80" s="15"/>
      <c r="U80" s="15"/>
      <c r="V80" s="15"/>
      <c r="W80" s="15"/>
      <c r="X80" s="15"/>
    </row>
    <row r="81" spans="1:51" ht="20.25">
      <c r="A81" s="89" t="s">
        <v>40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10"/>
      <c r="R81" s="10"/>
      <c r="S81" s="10"/>
      <c r="T81" s="10"/>
      <c r="U81" s="10"/>
      <c r="V81" s="10"/>
      <c r="W81" s="10"/>
      <c r="X81" s="10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>
      <c r="A82" s="8">
        <v>1</v>
      </c>
      <c r="B82" s="22" t="s">
        <v>111</v>
      </c>
      <c r="C82" s="8">
        <v>61</v>
      </c>
      <c r="D82" s="8"/>
      <c r="E82" s="8"/>
      <c r="F82" s="19" t="s">
        <v>129</v>
      </c>
      <c r="G82" s="17">
        <v>204</v>
      </c>
      <c r="H82" s="14" t="s">
        <v>136</v>
      </c>
      <c r="I82" s="12">
        <v>200</v>
      </c>
      <c r="J82" s="8"/>
      <c r="K82" s="20">
        <f>SUM(F82:J82)</f>
        <v>404</v>
      </c>
      <c r="L82" s="20"/>
      <c r="M82" s="8"/>
      <c r="N82" s="8">
        <v>225</v>
      </c>
      <c r="O82" s="20">
        <f t="shared" ref="O82:O92" si="28">K82+N82</f>
        <v>629</v>
      </c>
      <c r="P82" s="8"/>
      <c r="Q82" s="15"/>
      <c r="R82" s="15"/>
      <c r="S82" s="15"/>
      <c r="T82" s="15"/>
      <c r="U82" s="15"/>
      <c r="V82" s="15"/>
      <c r="W82" s="15"/>
      <c r="X82" s="15"/>
    </row>
    <row r="83" spans="1:51">
      <c r="A83" s="8">
        <f>1+A82</f>
        <v>2</v>
      </c>
      <c r="B83" s="22" t="s">
        <v>41</v>
      </c>
      <c r="C83" s="8">
        <v>52</v>
      </c>
      <c r="D83" s="8"/>
      <c r="E83" s="8">
        <v>4220</v>
      </c>
      <c r="F83" s="16" t="s">
        <v>128</v>
      </c>
      <c r="G83" s="17">
        <v>154</v>
      </c>
      <c r="H83" s="14" t="s">
        <v>126</v>
      </c>
      <c r="I83" s="12">
        <v>4</v>
      </c>
      <c r="J83" s="8"/>
      <c r="K83" s="20">
        <f t="shared" ref="K83:K92" si="29">SUM(F83:J83)</f>
        <v>158</v>
      </c>
      <c r="L83" s="20"/>
      <c r="M83" s="8">
        <v>4389</v>
      </c>
      <c r="N83" s="8">
        <f t="shared" ref="N83:N92" si="30">M83-E83</f>
        <v>169</v>
      </c>
      <c r="O83" s="20">
        <f t="shared" si="28"/>
        <v>327</v>
      </c>
      <c r="P83" s="8"/>
      <c r="Q83" s="15"/>
      <c r="R83" s="15"/>
      <c r="S83" s="15"/>
      <c r="T83" s="15"/>
      <c r="U83" s="15"/>
      <c r="V83" s="15"/>
      <c r="W83" s="15"/>
      <c r="X83" s="15"/>
    </row>
    <row r="84" spans="1:51">
      <c r="A84" s="8">
        <f t="shared" ref="A84:A92" si="31">1+A83</f>
        <v>3</v>
      </c>
      <c r="B84" s="22" t="s">
        <v>112</v>
      </c>
      <c r="C84" s="8">
        <v>29</v>
      </c>
      <c r="D84" s="8"/>
      <c r="E84" s="8">
        <v>2750</v>
      </c>
      <c r="F84" s="16" t="s">
        <v>131</v>
      </c>
      <c r="G84" s="17">
        <v>2</v>
      </c>
      <c r="H84" s="14" t="s">
        <v>124</v>
      </c>
      <c r="I84" s="12">
        <v>0</v>
      </c>
      <c r="J84" s="8"/>
      <c r="K84" s="20">
        <f t="shared" si="29"/>
        <v>2</v>
      </c>
      <c r="L84" s="20"/>
      <c r="M84" s="8">
        <v>2898</v>
      </c>
      <c r="N84" s="8">
        <f t="shared" si="30"/>
        <v>148</v>
      </c>
      <c r="O84" s="20">
        <f t="shared" si="28"/>
        <v>150</v>
      </c>
      <c r="P84" s="8"/>
      <c r="Q84" s="15"/>
      <c r="R84" s="15"/>
      <c r="S84" s="15"/>
      <c r="T84" s="15"/>
      <c r="U84" s="15"/>
      <c r="V84" s="15"/>
      <c r="W84" s="15"/>
      <c r="X84" s="15"/>
    </row>
    <row r="85" spans="1:51">
      <c r="A85" s="8">
        <f t="shared" si="31"/>
        <v>4</v>
      </c>
      <c r="B85" s="22" t="s">
        <v>113</v>
      </c>
      <c r="C85" s="8">
        <v>23</v>
      </c>
      <c r="D85" s="8"/>
      <c r="E85" s="8">
        <v>3370</v>
      </c>
      <c r="F85" s="16" t="s">
        <v>127</v>
      </c>
      <c r="G85" s="17">
        <v>104</v>
      </c>
      <c r="H85" s="14" t="s">
        <v>128</v>
      </c>
      <c r="I85" s="12">
        <v>2</v>
      </c>
      <c r="J85" s="8"/>
      <c r="K85" s="20">
        <f t="shared" si="29"/>
        <v>106</v>
      </c>
      <c r="L85" s="20"/>
      <c r="M85" s="8">
        <v>3573</v>
      </c>
      <c r="N85" s="8">
        <f t="shared" si="30"/>
        <v>203</v>
      </c>
      <c r="O85" s="20">
        <f t="shared" si="28"/>
        <v>309</v>
      </c>
      <c r="P85" s="8"/>
      <c r="Q85" s="15"/>
      <c r="R85" s="15"/>
      <c r="S85" s="15"/>
      <c r="T85" s="15"/>
      <c r="U85" s="15"/>
      <c r="V85" s="15"/>
      <c r="W85" s="15"/>
      <c r="X85" s="15"/>
    </row>
    <row r="86" spans="1:51">
      <c r="A86" s="8">
        <f t="shared" si="31"/>
        <v>5</v>
      </c>
      <c r="B86" s="22" t="s">
        <v>114</v>
      </c>
      <c r="C86" s="8">
        <v>33</v>
      </c>
      <c r="D86" s="8"/>
      <c r="E86" s="8">
        <v>4910</v>
      </c>
      <c r="F86" s="16" t="s">
        <v>130</v>
      </c>
      <c r="G86" s="17">
        <v>152</v>
      </c>
      <c r="H86" s="14" t="s">
        <v>125</v>
      </c>
      <c r="I86" s="12">
        <v>6</v>
      </c>
      <c r="J86" s="8"/>
      <c r="K86" s="20">
        <f t="shared" si="29"/>
        <v>158</v>
      </c>
      <c r="L86" s="20"/>
      <c r="M86" s="8">
        <v>5098</v>
      </c>
      <c r="N86" s="8">
        <f t="shared" si="30"/>
        <v>188</v>
      </c>
      <c r="O86" s="20">
        <f t="shared" si="28"/>
        <v>346</v>
      </c>
      <c r="P86" s="8"/>
      <c r="Q86" s="15"/>
      <c r="R86" s="15"/>
      <c r="S86" s="15"/>
      <c r="T86" s="15"/>
      <c r="U86" s="15"/>
      <c r="V86" s="15"/>
      <c r="W86" s="15"/>
      <c r="X86" s="15"/>
    </row>
    <row r="87" spans="1:51">
      <c r="A87" s="8">
        <f t="shared" si="31"/>
        <v>6</v>
      </c>
      <c r="B87" s="22" t="s">
        <v>115</v>
      </c>
      <c r="C87" s="8">
        <v>40</v>
      </c>
      <c r="D87" s="8"/>
      <c r="E87" s="8">
        <v>3740</v>
      </c>
      <c r="F87" s="16" t="s">
        <v>127</v>
      </c>
      <c r="G87" s="17">
        <v>108</v>
      </c>
      <c r="H87" s="14" t="s">
        <v>129</v>
      </c>
      <c r="I87" s="12">
        <v>54</v>
      </c>
      <c r="J87" s="8"/>
      <c r="K87" s="20">
        <f t="shared" si="29"/>
        <v>162</v>
      </c>
      <c r="L87" s="20"/>
      <c r="M87" s="8">
        <v>3964</v>
      </c>
      <c r="N87" s="8">
        <f t="shared" si="30"/>
        <v>224</v>
      </c>
      <c r="O87" s="20">
        <f t="shared" si="28"/>
        <v>386</v>
      </c>
      <c r="P87" s="8"/>
      <c r="Q87" s="15"/>
      <c r="R87" s="15"/>
      <c r="S87" s="15"/>
      <c r="T87" s="15"/>
      <c r="U87" s="15"/>
      <c r="V87" s="15"/>
      <c r="W87" s="15"/>
      <c r="X87" s="15"/>
    </row>
    <row r="88" spans="1:51">
      <c r="A88" s="8">
        <f t="shared" si="31"/>
        <v>7</v>
      </c>
      <c r="B88" s="22" t="s">
        <v>116</v>
      </c>
      <c r="C88" s="8">
        <v>91</v>
      </c>
      <c r="D88" s="8"/>
      <c r="E88" s="8">
        <v>5115</v>
      </c>
      <c r="F88" s="16" t="s">
        <v>127</v>
      </c>
      <c r="G88" s="17">
        <v>58</v>
      </c>
      <c r="H88" s="14" t="s">
        <v>128</v>
      </c>
      <c r="I88" s="12">
        <v>54</v>
      </c>
      <c r="J88" s="8"/>
      <c r="K88" s="20">
        <f t="shared" si="29"/>
        <v>112</v>
      </c>
      <c r="L88" s="20"/>
      <c r="M88" s="8">
        <v>5292</v>
      </c>
      <c r="N88" s="8">
        <f t="shared" si="30"/>
        <v>177</v>
      </c>
      <c r="O88" s="20">
        <f t="shared" si="28"/>
        <v>289</v>
      </c>
      <c r="P88" s="8"/>
      <c r="Q88" s="15"/>
      <c r="R88" s="15"/>
      <c r="S88" s="15"/>
      <c r="T88" s="15"/>
      <c r="U88" s="15"/>
      <c r="V88" s="15"/>
      <c r="W88" s="15"/>
      <c r="X88" s="15"/>
    </row>
    <row r="89" spans="1:51">
      <c r="A89" s="8">
        <f t="shared" si="31"/>
        <v>8</v>
      </c>
      <c r="B89" s="22" t="s">
        <v>117</v>
      </c>
      <c r="C89" s="8">
        <v>95</v>
      </c>
      <c r="D89" s="8"/>
      <c r="E89" s="8"/>
      <c r="F89" s="16"/>
      <c r="G89" s="17"/>
      <c r="H89" s="14"/>
      <c r="I89" s="12"/>
      <c r="J89" s="8"/>
      <c r="K89" s="20">
        <f t="shared" si="29"/>
        <v>0</v>
      </c>
      <c r="L89" s="20"/>
      <c r="M89" s="8"/>
      <c r="N89" s="8">
        <f t="shared" si="30"/>
        <v>0</v>
      </c>
      <c r="O89" s="20">
        <f t="shared" si="28"/>
        <v>0</v>
      </c>
      <c r="P89" s="8"/>
      <c r="Q89" s="15"/>
      <c r="R89" s="15"/>
      <c r="S89" s="15"/>
      <c r="T89" s="15"/>
      <c r="U89" s="15"/>
      <c r="V89" s="15"/>
      <c r="W89" s="15"/>
      <c r="X89" s="15"/>
    </row>
    <row r="90" spans="1:51">
      <c r="A90" s="8">
        <f t="shared" si="31"/>
        <v>9</v>
      </c>
      <c r="B90" s="22" t="s">
        <v>118</v>
      </c>
      <c r="C90" s="8">
        <v>20</v>
      </c>
      <c r="D90" s="8"/>
      <c r="E90" s="8"/>
      <c r="F90" s="16"/>
      <c r="G90" s="17"/>
      <c r="H90" s="14"/>
      <c r="I90" s="12"/>
      <c r="J90" s="8"/>
      <c r="K90" s="20">
        <f t="shared" si="29"/>
        <v>0</v>
      </c>
      <c r="L90" s="20"/>
      <c r="M90" s="8"/>
      <c r="N90" s="8">
        <f t="shared" si="30"/>
        <v>0</v>
      </c>
      <c r="O90" s="20">
        <f t="shared" si="28"/>
        <v>0</v>
      </c>
      <c r="P90" s="8"/>
      <c r="Q90" s="15"/>
      <c r="R90" s="15"/>
      <c r="S90" s="15"/>
      <c r="T90" s="15"/>
      <c r="U90" s="15"/>
      <c r="V90" s="15"/>
      <c r="W90" s="15"/>
      <c r="X90" s="15"/>
    </row>
    <row r="91" spans="1:51">
      <c r="A91" s="8">
        <f t="shared" si="31"/>
        <v>10</v>
      </c>
      <c r="B91" s="22" t="s">
        <v>121</v>
      </c>
      <c r="C91" s="8">
        <v>66</v>
      </c>
      <c r="D91" s="8"/>
      <c r="E91" s="8"/>
      <c r="F91" s="16"/>
      <c r="G91" s="17"/>
      <c r="H91" s="14"/>
      <c r="I91" s="12"/>
      <c r="J91" s="8"/>
      <c r="K91" s="20">
        <f t="shared" si="29"/>
        <v>0</v>
      </c>
      <c r="L91" s="20"/>
      <c r="M91" s="8"/>
      <c r="N91" s="8">
        <f t="shared" si="30"/>
        <v>0</v>
      </c>
      <c r="O91" s="20">
        <f t="shared" si="28"/>
        <v>0</v>
      </c>
      <c r="P91" s="8"/>
      <c r="Q91" s="15"/>
      <c r="R91" s="15"/>
      <c r="S91" s="15"/>
      <c r="T91" s="15"/>
      <c r="U91" s="15"/>
      <c r="V91" s="15"/>
      <c r="W91" s="15"/>
      <c r="X91" s="15"/>
    </row>
    <row r="92" spans="1:51">
      <c r="A92" s="8">
        <f t="shared" si="31"/>
        <v>11</v>
      </c>
      <c r="B92" s="22"/>
      <c r="C92" s="8"/>
      <c r="D92" s="8"/>
      <c r="E92" s="8"/>
      <c r="F92" s="20"/>
      <c r="G92" s="8"/>
      <c r="H92" s="20"/>
      <c r="I92" s="8"/>
      <c r="J92" s="8"/>
      <c r="K92" s="20">
        <f t="shared" si="29"/>
        <v>0</v>
      </c>
      <c r="L92" s="20"/>
      <c r="M92" s="8"/>
      <c r="N92" s="8">
        <f t="shared" si="30"/>
        <v>0</v>
      </c>
      <c r="O92" s="20">
        <f t="shared" si="28"/>
        <v>0</v>
      </c>
      <c r="P92" s="8"/>
      <c r="Q92" s="15"/>
      <c r="R92" s="15"/>
      <c r="S92" s="15"/>
      <c r="T92" s="15"/>
      <c r="U92" s="15"/>
      <c r="V92" s="15"/>
      <c r="W92" s="15"/>
      <c r="X92" s="15"/>
    </row>
  </sheetData>
  <mergeCells count="19">
    <mergeCell ref="A77:P77"/>
    <mergeCell ref="A81:P81"/>
    <mergeCell ref="P3:P4"/>
    <mergeCell ref="A60:P60"/>
    <mergeCell ref="A66:P66"/>
    <mergeCell ref="A71:P71"/>
    <mergeCell ref="A1:P1"/>
    <mergeCell ref="A49:P49"/>
    <mergeCell ref="O3:O4"/>
    <mergeCell ref="A3:A4"/>
    <mergeCell ref="B3:B4"/>
    <mergeCell ref="C3:C4"/>
    <mergeCell ref="E3:E4"/>
    <mergeCell ref="K3:K4"/>
    <mergeCell ref="M3:M4"/>
    <mergeCell ref="N3:N4"/>
    <mergeCell ref="F3:J3"/>
    <mergeCell ref="D3:D4"/>
    <mergeCell ref="L3:L4"/>
  </mergeCells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9"/>
  <sheetViews>
    <sheetView topLeftCell="A25" workbookViewId="0">
      <selection activeCell="B35" sqref="B35"/>
    </sheetView>
  </sheetViews>
  <sheetFormatPr defaultRowHeight="15.75"/>
  <cols>
    <col min="2" max="2" width="36" style="56" customWidth="1"/>
    <col min="3" max="3" width="10.5703125" customWidth="1"/>
    <col min="4" max="4" width="13.85546875" customWidth="1"/>
    <col min="5" max="8" width="6.5703125" customWidth="1"/>
    <col min="9" max="9" width="4.5703125" customWidth="1"/>
    <col min="10" max="10" width="10" customWidth="1"/>
    <col min="11" max="11" width="12.85546875" customWidth="1"/>
    <col min="12" max="14" width="16.7109375" customWidth="1"/>
  </cols>
  <sheetData>
    <row r="1" spans="1:22" ht="20.25">
      <c r="A1" s="89" t="s">
        <v>87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0"/>
      <c r="P1" s="10"/>
      <c r="Q1" s="10"/>
      <c r="R1" s="10"/>
      <c r="S1" s="10"/>
      <c r="T1" s="10"/>
      <c r="U1" s="10"/>
      <c r="V1" s="10"/>
    </row>
    <row r="2" spans="1:22" ht="21" thickBot="1">
      <c r="A2" s="4"/>
      <c r="B2" s="55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0"/>
      <c r="P2" s="10"/>
      <c r="Q2" s="10"/>
      <c r="R2" s="10"/>
      <c r="S2" s="10"/>
      <c r="T2" s="10"/>
      <c r="U2" s="10"/>
      <c r="V2" s="10"/>
    </row>
    <row r="3" spans="1:22" ht="15" customHeight="1">
      <c r="A3" s="92" t="s">
        <v>0</v>
      </c>
      <c r="B3" s="94" t="s">
        <v>1</v>
      </c>
      <c r="C3" s="96" t="s">
        <v>2</v>
      </c>
      <c r="D3" s="96" t="s">
        <v>3</v>
      </c>
      <c r="E3" s="99" t="s">
        <v>4</v>
      </c>
      <c r="F3" s="100"/>
      <c r="G3" s="100"/>
      <c r="H3" s="100"/>
      <c r="I3" s="100"/>
      <c r="J3" s="96" t="s">
        <v>5</v>
      </c>
      <c r="K3" s="96" t="s">
        <v>6</v>
      </c>
      <c r="L3" s="96" t="s">
        <v>34</v>
      </c>
      <c r="M3" s="90" t="s">
        <v>7</v>
      </c>
      <c r="N3" s="101" t="s">
        <v>33</v>
      </c>
      <c r="O3" s="10"/>
      <c r="P3" s="10"/>
      <c r="Q3" s="10"/>
      <c r="R3" s="10"/>
      <c r="S3" s="10"/>
      <c r="T3" s="10"/>
      <c r="U3" s="10"/>
      <c r="V3" s="10"/>
    </row>
    <row r="4" spans="1:22" ht="26.25" thickBot="1">
      <c r="A4" s="93"/>
      <c r="B4" s="95"/>
      <c r="C4" s="97"/>
      <c r="D4" s="97"/>
      <c r="E4" s="16" t="s">
        <v>32</v>
      </c>
      <c r="F4" s="17" t="s">
        <v>138</v>
      </c>
      <c r="G4" s="14" t="s">
        <v>139</v>
      </c>
      <c r="H4" s="12" t="s">
        <v>140</v>
      </c>
      <c r="I4" s="12"/>
      <c r="J4" s="97"/>
      <c r="K4" s="97"/>
      <c r="L4" s="98"/>
      <c r="M4" s="91"/>
      <c r="N4" s="102"/>
      <c r="O4" s="15"/>
      <c r="P4" s="15"/>
      <c r="Q4" s="15"/>
      <c r="R4" s="15"/>
      <c r="S4" s="15"/>
      <c r="T4" s="15"/>
      <c r="U4" s="15"/>
      <c r="V4" s="15"/>
    </row>
    <row r="5" spans="1:22">
      <c r="A5" s="8">
        <v>1</v>
      </c>
      <c r="B5" s="22" t="s">
        <v>15</v>
      </c>
      <c r="C5" s="8">
        <f>'ГС 1'!C5</f>
        <v>59</v>
      </c>
      <c r="D5" s="8">
        <v>7420</v>
      </c>
      <c r="E5" s="19" t="s">
        <v>128</v>
      </c>
      <c r="F5" s="17">
        <v>8</v>
      </c>
      <c r="G5" s="14" t="s">
        <v>124</v>
      </c>
      <c r="H5" s="12">
        <v>2</v>
      </c>
      <c r="I5" s="8"/>
      <c r="J5" s="77">
        <f>E5+F5+G5+H5</f>
        <v>14</v>
      </c>
      <c r="K5" s="8">
        <v>7560</v>
      </c>
      <c r="L5" s="8">
        <f>K5-D5</f>
        <v>140</v>
      </c>
      <c r="M5" s="20">
        <f t="shared" ref="M5:M7" si="0">J5+L5</f>
        <v>154</v>
      </c>
      <c r="N5" s="21"/>
      <c r="O5" s="15"/>
      <c r="P5" s="15"/>
      <c r="Q5" s="15"/>
      <c r="R5" s="15"/>
      <c r="S5" s="15"/>
      <c r="T5" s="15"/>
      <c r="U5" s="15"/>
      <c r="V5" s="15"/>
    </row>
    <row r="6" spans="1:22">
      <c r="A6" s="8">
        <f>1+A5</f>
        <v>2</v>
      </c>
      <c r="B6" s="22" t="s">
        <v>16</v>
      </c>
      <c r="C6" s="8">
        <f>'ГС 1'!C6</f>
        <v>57</v>
      </c>
      <c r="D6" s="8">
        <v>6300</v>
      </c>
      <c r="E6" s="16" t="s">
        <v>124</v>
      </c>
      <c r="F6" s="17">
        <v>54</v>
      </c>
      <c r="G6" s="14" t="s">
        <v>125</v>
      </c>
      <c r="H6" s="12">
        <v>0</v>
      </c>
      <c r="I6" s="8"/>
      <c r="J6" s="77">
        <f t="shared" ref="J6:J48" si="1">E6+F6+G6+H6</f>
        <v>56</v>
      </c>
      <c r="K6" s="8">
        <v>6479</v>
      </c>
      <c r="L6" s="8">
        <f t="shared" ref="L6:L48" si="2">K6-D6</f>
        <v>179</v>
      </c>
      <c r="M6" s="20">
        <f t="shared" si="0"/>
        <v>235</v>
      </c>
      <c r="N6" s="8"/>
      <c r="O6" s="15"/>
      <c r="P6" s="15"/>
      <c r="Q6" s="15"/>
      <c r="R6" s="15"/>
      <c r="S6" s="15"/>
      <c r="T6" s="15"/>
      <c r="U6" s="15"/>
      <c r="V6" s="15"/>
    </row>
    <row r="7" spans="1:22">
      <c r="A7" s="8">
        <f t="shared" ref="A7:A48" si="3">1+A6</f>
        <v>3</v>
      </c>
      <c r="B7" s="22" t="s">
        <v>17</v>
      </c>
      <c r="C7" s="8">
        <f>'ГС 1'!C7</f>
        <v>74</v>
      </c>
      <c r="D7" s="8">
        <v>5920</v>
      </c>
      <c r="E7" s="16" t="s">
        <v>124</v>
      </c>
      <c r="F7" s="17">
        <v>4</v>
      </c>
      <c r="G7" s="14" t="s">
        <v>128</v>
      </c>
      <c r="H7" s="12">
        <v>2</v>
      </c>
      <c r="I7" s="8"/>
      <c r="J7" s="77">
        <f t="shared" si="1"/>
        <v>10</v>
      </c>
      <c r="K7" s="8">
        <v>6066</v>
      </c>
      <c r="L7" s="8">
        <f t="shared" si="2"/>
        <v>146</v>
      </c>
      <c r="M7" s="20">
        <f t="shared" si="0"/>
        <v>156</v>
      </c>
      <c r="N7" s="8"/>
      <c r="O7" s="15"/>
      <c r="P7" s="15"/>
      <c r="Q7" s="15"/>
      <c r="R7" s="15"/>
      <c r="S7" s="15"/>
      <c r="T7" s="15"/>
      <c r="U7" s="15"/>
      <c r="V7" s="15"/>
    </row>
    <row r="8" spans="1:22">
      <c r="A8" s="8">
        <f t="shared" si="3"/>
        <v>4</v>
      </c>
      <c r="B8" s="22" t="s">
        <v>18</v>
      </c>
      <c r="C8" s="8">
        <f>'ГС 1'!C8</f>
        <v>73</v>
      </c>
      <c r="D8" s="8">
        <v>7090</v>
      </c>
      <c r="E8" s="16" t="s">
        <v>125</v>
      </c>
      <c r="F8" s="17">
        <v>0</v>
      </c>
      <c r="G8" s="14" t="s">
        <v>124</v>
      </c>
      <c r="H8" s="12">
        <v>2</v>
      </c>
      <c r="I8" s="8"/>
      <c r="J8" s="77">
        <f t="shared" si="1"/>
        <v>4</v>
      </c>
      <c r="K8" s="8">
        <v>7213</v>
      </c>
      <c r="L8" s="8">
        <f t="shared" si="2"/>
        <v>123</v>
      </c>
      <c r="M8" s="20">
        <f>J8+L8</f>
        <v>127</v>
      </c>
      <c r="N8" s="8"/>
      <c r="O8" s="15"/>
      <c r="P8" s="15"/>
      <c r="Q8" s="15"/>
      <c r="R8" s="15"/>
      <c r="S8" s="15"/>
      <c r="T8" s="15"/>
      <c r="U8" s="15"/>
      <c r="V8" s="15"/>
    </row>
    <row r="9" spans="1:22">
      <c r="A9" s="8">
        <f t="shared" si="3"/>
        <v>5</v>
      </c>
      <c r="B9" s="22" t="s">
        <v>10</v>
      </c>
      <c r="C9" s="8">
        <f>'ГС 1'!C9</f>
        <v>62</v>
      </c>
      <c r="D9" s="8">
        <v>6500</v>
      </c>
      <c r="E9" s="16" t="s">
        <v>125</v>
      </c>
      <c r="F9" s="17">
        <v>6</v>
      </c>
      <c r="G9" s="14" t="s">
        <v>137</v>
      </c>
      <c r="H9" s="12">
        <v>54</v>
      </c>
      <c r="I9" s="8"/>
      <c r="J9" s="77">
        <f t="shared" si="1"/>
        <v>164</v>
      </c>
      <c r="K9" s="8">
        <v>6718</v>
      </c>
      <c r="L9" s="8">
        <f t="shared" si="2"/>
        <v>218</v>
      </c>
      <c r="M9" s="20">
        <f t="shared" ref="M9:M48" si="4">J9+L9</f>
        <v>382</v>
      </c>
      <c r="N9" s="8"/>
      <c r="O9" s="15"/>
      <c r="P9" s="15"/>
      <c r="Q9" s="15"/>
      <c r="R9" s="15"/>
      <c r="S9" s="15"/>
      <c r="T9" s="15"/>
      <c r="U9" s="15"/>
      <c r="V9" s="15"/>
    </row>
    <row r="10" spans="1:22">
      <c r="A10" s="8">
        <f t="shared" si="3"/>
        <v>6</v>
      </c>
      <c r="B10" s="22" t="s">
        <v>19</v>
      </c>
      <c r="C10" s="8">
        <f>'ГС 1'!C10</f>
        <v>35</v>
      </c>
      <c r="D10" s="8">
        <v>3720</v>
      </c>
      <c r="E10" s="16" t="s">
        <v>141</v>
      </c>
      <c r="F10" s="17" t="s">
        <v>141</v>
      </c>
      <c r="G10" s="14" t="s">
        <v>141</v>
      </c>
      <c r="H10" s="12" t="s">
        <v>141</v>
      </c>
      <c r="I10" s="8"/>
      <c r="J10" s="77" t="e">
        <f t="shared" si="1"/>
        <v>#VALUE!</v>
      </c>
      <c r="K10" s="8"/>
      <c r="L10" s="8">
        <f t="shared" si="2"/>
        <v>-3720</v>
      </c>
      <c r="M10" s="20" t="e">
        <f t="shared" si="4"/>
        <v>#VALUE!</v>
      </c>
      <c r="N10" s="8"/>
      <c r="O10" s="15"/>
      <c r="P10" s="15"/>
      <c r="Q10" s="15"/>
      <c r="R10" s="15"/>
      <c r="S10" s="15"/>
      <c r="T10" s="15"/>
      <c r="U10" s="15"/>
      <c r="V10" s="15"/>
    </row>
    <row r="11" spans="1:22">
      <c r="A11" s="8">
        <f t="shared" si="3"/>
        <v>7</v>
      </c>
      <c r="B11" s="22" t="s">
        <v>20</v>
      </c>
      <c r="C11" s="8">
        <f>'ГС 1'!C11</f>
        <v>36</v>
      </c>
      <c r="D11" s="8" t="s">
        <v>141</v>
      </c>
      <c r="E11" s="16" t="s">
        <v>141</v>
      </c>
      <c r="F11" s="17" t="s">
        <v>141</v>
      </c>
      <c r="G11" s="14" t="s">
        <v>141</v>
      </c>
      <c r="H11" s="12" t="s">
        <v>141</v>
      </c>
      <c r="I11" s="8"/>
      <c r="J11" s="77" t="e">
        <f t="shared" si="1"/>
        <v>#VALUE!</v>
      </c>
      <c r="K11" s="8">
        <v>3</v>
      </c>
      <c r="L11" s="8" t="e">
        <f t="shared" si="2"/>
        <v>#VALUE!</v>
      </c>
      <c r="M11" s="20" t="e">
        <f t="shared" si="4"/>
        <v>#VALUE!</v>
      </c>
      <c r="N11" s="8"/>
      <c r="O11" s="15"/>
      <c r="P11" s="15"/>
      <c r="Q11" s="15"/>
      <c r="R11" s="15"/>
      <c r="S11" s="15"/>
      <c r="T11" s="15"/>
      <c r="U11" s="15"/>
      <c r="V11" s="15"/>
    </row>
    <row r="12" spans="1:22">
      <c r="A12" s="8">
        <f t="shared" si="3"/>
        <v>8</v>
      </c>
      <c r="B12" s="22" t="s">
        <v>21</v>
      </c>
      <c r="C12" s="8">
        <f>'ГС 1'!C12</f>
        <v>43</v>
      </c>
      <c r="D12" s="8">
        <v>5260</v>
      </c>
      <c r="E12" s="16" t="s">
        <v>125</v>
      </c>
      <c r="F12" s="17">
        <v>4</v>
      </c>
      <c r="G12" s="14" t="s">
        <v>125</v>
      </c>
      <c r="H12" s="12">
        <v>52</v>
      </c>
      <c r="I12" s="8"/>
      <c r="J12" s="77">
        <f t="shared" si="1"/>
        <v>60</v>
      </c>
      <c r="K12" s="8">
        <v>5393</v>
      </c>
      <c r="L12" s="8">
        <f t="shared" si="2"/>
        <v>133</v>
      </c>
      <c r="M12" s="20">
        <f t="shared" si="4"/>
        <v>193</v>
      </c>
      <c r="N12" s="8"/>
      <c r="O12" s="15"/>
      <c r="P12" s="15"/>
      <c r="Q12" s="15"/>
      <c r="R12" s="15"/>
      <c r="S12" s="15"/>
      <c r="T12" s="15"/>
      <c r="U12" s="15"/>
      <c r="V12" s="15"/>
    </row>
    <row r="13" spans="1:22">
      <c r="A13" s="8">
        <f t="shared" si="3"/>
        <v>9</v>
      </c>
      <c r="B13" s="22" t="s">
        <v>23</v>
      </c>
      <c r="C13" s="8">
        <f>'ГС 1'!C13</f>
        <v>30</v>
      </c>
      <c r="D13" s="8">
        <v>5760</v>
      </c>
      <c r="E13" s="16" t="s">
        <v>125</v>
      </c>
      <c r="F13" s="17">
        <v>54</v>
      </c>
      <c r="G13" s="14" t="s">
        <v>126</v>
      </c>
      <c r="H13" s="12">
        <v>50</v>
      </c>
      <c r="I13" s="8"/>
      <c r="J13" s="77">
        <f t="shared" si="1"/>
        <v>156</v>
      </c>
      <c r="K13" s="8">
        <v>5919</v>
      </c>
      <c r="L13" s="8">
        <f t="shared" si="2"/>
        <v>159</v>
      </c>
      <c r="M13" s="20">
        <f t="shared" si="4"/>
        <v>315</v>
      </c>
      <c r="N13" s="8"/>
      <c r="O13" s="15"/>
      <c r="P13" s="15"/>
      <c r="Q13" s="15"/>
      <c r="R13" s="15"/>
      <c r="S13" s="15"/>
      <c r="T13" s="15"/>
      <c r="U13" s="15"/>
      <c r="V13" s="15"/>
    </row>
    <row r="14" spans="1:22">
      <c r="A14" s="8">
        <f t="shared" si="3"/>
        <v>10</v>
      </c>
      <c r="B14" s="22" t="s">
        <v>24</v>
      </c>
      <c r="C14" s="8">
        <f>'ГС 1'!C14</f>
        <v>94</v>
      </c>
      <c r="D14" s="8">
        <v>6550</v>
      </c>
      <c r="E14" s="16" t="s">
        <v>128</v>
      </c>
      <c r="F14" s="17">
        <v>8</v>
      </c>
      <c r="G14" s="14" t="s">
        <v>128</v>
      </c>
      <c r="H14" s="12">
        <v>2</v>
      </c>
      <c r="I14" s="8"/>
      <c r="J14" s="77">
        <f t="shared" si="1"/>
        <v>18</v>
      </c>
      <c r="K14" s="8">
        <v>6677</v>
      </c>
      <c r="L14" s="8">
        <f t="shared" si="2"/>
        <v>127</v>
      </c>
      <c r="M14" s="20">
        <f t="shared" si="4"/>
        <v>145</v>
      </c>
      <c r="N14" s="8"/>
      <c r="O14" s="15"/>
      <c r="P14" s="15"/>
      <c r="Q14" s="15"/>
      <c r="R14" s="15"/>
      <c r="S14" s="15"/>
      <c r="T14" s="15"/>
      <c r="U14" s="15"/>
      <c r="V14" s="15"/>
    </row>
    <row r="15" spans="1:22">
      <c r="A15" s="8">
        <f t="shared" si="3"/>
        <v>11</v>
      </c>
      <c r="B15" s="22" t="s">
        <v>9</v>
      </c>
      <c r="C15" s="8">
        <f>'ГС 1'!C15</f>
        <v>45</v>
      </c>
      <c r="D15" s="8">
        <v>3110</v>
      </c>
      <c r="E15" s="16" t="s">
        <v>124</v>
      </c>
      <c r="F15" s="17">
        <v>2</v>
      </c>
      <c r="G15" s="14" t="s">
        <v>125</v>
      </c>
      <c r="H15" s="12">
        <v>0</v>
      </c>
      <c r="I15" s="8"/>
      <c r="J15" s="77">
        <f t="shared" si="1"/>
        <v>4</v>
      </c>
      <c r="K15" s="8">
        <v>3239</v>
      </c>
      <c r="L15" s="8">
        <f t="shared" si="2"/>
        <v>129</v>
      </c>
      <c r="M15" s="20">
        <f t="shared" si="4"/>
        <v>133</v>
      </c>
      <c r="N15" s="8"/>
      <c r="O15" s="15"/>
      <c r="P15" s="15"/>
      <c r="Q15" s="15"/>
      <c r="R15" s="15"/>
      <c r="S15" s="15"/>
      <c r="T15" s="15"/>
      <c r="U15" s="15"/>
      <c r="V15" s="15"/>
    </row>
    <row r="16" spans="1:22">
      <c r="A16" s="8">
        <f t="shared" si="3"/>
        <v>12</v>
      </c>
      <c r="B16" s="22" t="s">
        <v>25</v>
      </c>
      <c r="C16" s="8">
        <f>'ГС 1'!C16</f>
        <v>75</v>
      </c>
      <c r="D16" s="8">
        <v>6760</v>
      </c>
      <c r="E16" s="16" t="s">
        <v>125</v>
      </c>
      <c r="F16" s="17">
        <v>4</v>
      </c>
      <c r="G16" s="14" t="s">
        <v>125</v>
      </c>
      <c r="H16" s="12">
        <v>2</v>
      </c>
      <c r="I16" s="8"/>
      <c r="J16" s="77">
        <f t="shared" si="1"/>
        <v>10</v>
      </c>
      <c r="K16" s="8">
        <v>6923</v>
      </c>
      <c r="L16" s="8">
        <f t="shared" si="2"/>
        <v>163</v>
      </c>
      <c r="M16" s="20">
        <f t="shared" si="4"/>
        <v>173</v>
      </c>
      <c r="N16" s="8"/>
      <c r="O16" s="15"/>
      <c r="P16" s="15"/>
      <c r="Q16" s="15"/>
      <c r="R16" s="15"/>
      <c r="S16" s="15"/>
      <c r="T16" s="15"/>
      <c r="U16" s="15"/>
      <c r="V16" s="15"/>
    </row>
    <row r="17" spans="1:22">
      <c r="A17" s="8">
        <f t="shared" si="3"/>
        <v>13</v>
      </c>
      <c r="B17" s="22" t="s">
        <v>26</v>
      </c>
      <c r="C17" s="8">
        <f>'ГС 1'!C17</f>
        <v>76</v>
      </c>
      <c r="D17" s="8">
        <v>5830</v>
      </c>
      <c r="E17" s="16" t="s">
        <v>125</v>
      </c>
      <c r="F17" s="17">
        <v>54</v>
      </c>
      <c r="G17" s="14" t="s">
        <v>124</v>
      </c>
      <c r="H17" s="12">
        <v>52</v>
      </c>
      <c r="I17" s="8"/>
      <c r="J17" s="77">
        <f t="shared" si="1"/>
        <v>108</v>
      </c>
      <c r="K17" s="8">
        <v>5971</v>
      </c>
      <c r="L17" s="8">
        <f t="shared" si="2"/>
        <v>141</v>
      </c>
      <c r="M17" s="20">
        <f t="shared" si="4"/>
        <v>249</v>
      </c>
      <c r="N17" s="8"/>
      <c r="O17" s="15"/>
      <c r="P17" s="15"/>
      <c r="Q17" s="15"/>
      <c r="R17" s="15"/>
      <c r="S17" s="15"/>
      <c r="T17" s="15"/>
      <c r="U17" s="15"/>
      <c r="V17" s="15"/>
    </row>
    <row r="18" spans="1:22">
      <c r="A18" s="8">
        <f t="shared" si="3"/>
        <v>14</v>
      </c>
      <c r="B18" s="22" t="s">
        <v>27</v>
      </c>
      <c r="C18" s="8">
        <f>'ГС 1'!C18</f>
        <v>77</v>
      </c>
      <c r="D18" s="8">
        <v>6450</v>
      </c>
      <c r="E18" s="16" t="s">
        <v>124</v>
      </c>
      <c r="F18" s="17">
        <v>2</v>
      </c>
      <c r="G18" s="14" t="s">
        <v>124</v>
      </c>
      <c r="H18" s="12">
        <v>0</v>
      </c>
      <c r="I18" s="8"/>
      <c r="J18" s="77">
        <f t="shared" si="1"/>
        <v>2</v>
      </c>
      <c r="K18" s="8">
        <v>6585</v>
      </c>
      <c r="L18" s="8">
        <f t="shared" si="2"/>
        <v>135</v>
      </c>
      <c r="M18" s="20">
        <f t="shared" si="4"/>
        <v>137</v>
      </c>
      <c r="N18" s="8"/>
      <c r="O18" s="15"/>
      <c r="P18" s="15"/>
      <c r="Q18" s="15"/>
      <c r="R18" s="15"/>
      <c r="S18" s="15"/>
      <c r="T18" s="15"/>
      <c r="U18" s="15"/>
      <c r="V18" s="15"/>
    </row>
    <row r="19" spans="1:22">
      <c r="A19" s="8">
        <f t="shared" si="3"/>
        <v>15</v>
      </c>
      <c r="B19" s="22" t="s">
        <v>28</v>
      </c>
      <c r="C19" s="8">
        <f>'ГС 1'!C19</f>
        <v>69</v>
      </c>
      <c r="D19" s="8">
        <v>3475</v>
      </c>
      <c r="E19" s="16" t="s">
        <v>124</v>
      </c>
      <c r="F19" s="17">
        <v>2</v>
      </c>
      <c r="G19" s="14" t="s">
        <v>125</v>
      </c>
      <c r="H19" s="12">
        <v>0</v>
      </c>
      <c r="I19" s="8"/>
      <c r="J19" s="77">
        <f t="shared" si="1"/>
        <v>4</v>
      </c>
      <c r="K19" s="8">
        <v>3575</v>
      </c>
      <c r="L19" s="8">
        <f t="shared" si="2"/>
        <v>100</v>
      </c>
      <c r="M19" s="20">
        <f t="shared" si="4"/>
        <v>104</v>
      </c>
      <c r="N19" s="8"/>
      <c r="O19" s="15"/>
      <c r="P19" s="15"/>
      <c r="Q19" s="15"/>
      <c r="R19" s="15"/>
      <c r="S19" s="15"/>
      <c r="T19" s="15"/>
      <c r="U19" s="15"/>
      <c r="V19" s="15"/>
    </row>
    <row r="20" spans="1:22">
      <c r="A20" s="8">
        <f t="shared" si="3"/>
        <v>16</v>
      </c>
      <c r="B20" s="22" t="s">
        <v>29</v>
      </c>
      <c r="C20" s="8">
        <f>'ГС 1'!C20</f>
        <v>78</v>
      </c>
      <c r="D20" s="8">
        <v>4765</v>
      </c>
      <c r="E20" s="16" t="s">
        <v>130</v>
      </c>
      <c r="F20" s="17">
        <v>6</v>
      </c>
      <c r="G20" s="14" t="s">
        <v>127</v>
      </c>
      <c r="H20" s="12">
        <v>52</v>
      </c>
      <c r="I20" s="8"/>
      <c r="J20" s="77">
        <f t="shared" si="1"/>
        <v>164</v>
      </c>
      <c r="K20" s="8">
        <v>4962</v>
      </c>
      <c r="L20" s="8">
        <f t="shared" si="2"/>
        <v>197</v>
      </c>
      <c r="M20" s="20">
        <f t="shared" si="4"/>
        <v>361</v>
      </c>
      <c r="N20" s="8"/>
      <c r="O20" s="15"/>
      <c r="P20" s="15"/>
      <c r="Q20" s="15"/>
      <c r="R20" s="15"/>
      <c r="S20" s="15"/>
      <c r="T20" s="15"/>
      <c r="U20" s="15"/>
      <c r="V20" s="15"/>
    </row>
    <row r="21" spans="1:22">
      <c r="A21" s="8">
        <f t="shared" si="3"/>
        <v>17</v>
      </c>
      <c r="B21" s="22" t="s">
        <v>30</v>
      </c>
      <c r="C21" s="8">
        <f>'ГС 1'!C21</f>
        <v>79</v>
      </c>
      <c r="D21" s="8">
        <v>3400</v>
      </c>
      <c r="E21" s="16" t="s">
        <v>125</v>
      </c>
      <c r="F21" s="17">
        <v>2</v>
      </c>
      <c r="G21" s="14" t="s">
        <v>124</v>
      </c>
      <c r="H21" s="12">
        <v>0</v>
      </c>
      <c r="I21" s="8"/>
      <c r="J21" s="77">
        <f t="shared" si="1"/>
        <v>4</v>
      </c>
      <c r="K21" s="8">
        <v>3513</v>
      </c>
      <c r="L21" s="8">
        <f t="shared" si="2"/>
        <v>113</v>
      </c>
      <c r="M21" s="20">
        <f t="shared" si="4"/>
        <v>117</v>
      </c>
      <c r="N21" s="8"/>
      <c r="O21" s="15"/>
      <c r="P21" s="15"/>
      <c r="Q21" s="15"/>
      <c r="R21" s="15"/>
      <c r="S21" s="15"/>
      <c r="T21" s="15"/>
      <c r="U21" s="15"/>
      <c r="V21" s="15"/>
    </row>
    <row r="22" spans="1:22">
      <c r="A22" s="8">
        <f t="shared" si="3"/>
        <v>18</v>
      </c>
      <c r="B22" s="22" t="s">
        <v>31</v>
      </c>
      <c r="C22" s="8">
        <f>'ГС 1'!C22</f>
        <v>93</v>
      </c>
      <c r="D22" s="5">
        <v>3920</v>
      </c>
      <c r="E22" s="9">
        <v>0</v>
      </c>
      <c r="F22" s="13">
        <v>4</v>
      </c>
      <c r="G22" s="9">
        <v>4</v>
      </c>
      <c r="H22" s="9">
        <v>50</v>
      </c>
      <c r="I22" s="3"/>
      <c r="J22" s="77">
        <f t="shared" si="1"/>
        <v>58</v>
      </c>
      <c r="K22" s="5">
        <v>4097</v>
      </c>
      <c r="L22" s="8">
        <f t="shared" si="2"/>
        <v>177</v>
      </c>
      <c r="M22" s="20">
        <f t="shared" si="4"/>
        <v>235</v>
      </c>
      <c r="N22" s="5"/>
      <c r="O22" s="10"/>
      <c r="P22" s="10"/>
      <c r="Q22" s="10"/>
      <c r="R22" s="10"/>
      <c r="S22" s="10"/>
      <c r="T22" s="10"/>
      <c r="U22" s="10"/>
      <c r="V22" s="10"/>
    </row>
    <row r="23" spans="1:22">
      <c r="A23" s="8">
        <f t="shared" si="3"/>
        <v>19</v>
      </c>
      <c r="B23" s="22" t="s">
        <v>72</v>
      </c>
      <c r="C23" s="8">
        <f>'ГС 1'!C23</f>
        <v>0</v>
      </c>
      <c r="D23" s="5"/>
      <c r="E23" s="9"/>
      <c r="F23" s="9"/>
      <c r="G23" s="9"/>
      <c r="H23" s="9"/>
      <c r="I23" s="3"/>
      <c r="J23" s="77">
        <f t="shared" si="1"/>
        <v>0</v>
      </c>
      <c r="K23" s="5"/>
      <c r="L23" s="8">
        <f t="shared" si="2"/>
        <v>0</v>
      </c>
      <c r="M23" s="20">
        <f t="shared" si="4"/>
        <v>0</v>
      </c>
      <c r="N23" s="5"/>
      <c r="O23" s="10"/>
      <c r="P23" s="10"/>
      <c r="Q23" s="10"/>
      <c r="R23" s="10"/>
      <c r="S23" s="10"/>
      <c r="T23" s="10"/>
      <c r="U23" s="10"/>
      <c r="V23" s="10"/>
    </row>
    <row r="24" spans="1:22">
      <c r="A24" s="8">
        <f t="shared" si="3"/>
        <v>20</v>
      </c>
      <c r="B24" s="22" t="s">
        <v>73</v>
      </c>
      <c r="C24" s="8">
        <f>'ГС 1'!C24</f>
        <v>0</v>
      </c>
      <c r="D24" s="5"/>
      <c r="E24" s="9"/>
      <c r="F24" s="9"/>
      <c r="G24" s="9"/>
      <c r="H24" s="9"/>
      <c r="I24" s="3"/>
      <c r="J24" s="77">
        <f t="shared" si="1"/>
        <v>0</v>
      </c>
      <c r="K24" s="5"/>
      <c r="L24" s="8">
        <f t="shared" si="2"/>
        <v>0</v>
      </c>
      <c r="M24" s="20">
        <f t="shared" si="4"/>
        <v>0</v>
      </c>
      <c r="N24" s="5"/>
      <c r="O24" s="10"/>
      <c r="P24" s="10"/>
      <c r="Q24" s="10"/>
      <c r="R24" s="10"/>
      <c r="S24" s="10"/>
      <c r="T24" s="10"/>
      <c r="U24" s="10"/>
      <c r="V24" s="10"/>
    </row>
    <row r="25" spans="1:22">
      <c r="A25" s="8">
        <f t="shared" si="3"/>
        <v>21</v>
      </c>
      <c r="B25" s="22" t="s">
        <v>74</v>
      </c>
      <c r="C25" s="8">
        <f>'ГС 1'!C25</f>
        <v>71</v>
      </c>
      <c r="D25" s="5"/>
      <c r="E25" s="9"/>
      <c r="F25" s="9"/>
      <c r="G25" s="9"/>
      <c r="H25" s="9"/>
      <c r="I25" s="3"/>
      <c r="J25" s="77">
        <f t="shared" si="1"/>
        <v>0</v>
      </c>
      <c r="K25" s="5"/>
      <c r="L25" s="8">
        <f t="shared" si="2"/>
        <v>0</v>
      </c>
      <c r="M25" s="20">
        <f t="shared" si="4"/>
        <v>0</v>
      </c>
      <c r="N25" s="5"/>
      <c r="O25" s="10"/>
      <c r="P25" s="10"/>
      <c r="Q25" s="10"/>
      <c r="R25" s="10"/>
      <c r="S25" s="10"/>
      <c r="T25" s="10"/>
      <c r="U25" s="10"/>
      <c r="V25" s="10"/>
    </row>
    <row r="26" spans="1:22">
      <c r="A26" s="8">
        <f t="shared" si="3"/>
        <v>22</v>
      </c>
      <c r="B26" s="22" t="s">
        <v>75</v>
      </c>
      <c r="C26" s="8">
        <f>'ГС 1'!C26</f>
        <v>25</v>
      </c>
      <c r="D26" s="5">
        <v>3160</v>
      </c>
      <c r="E26" s="9">
        <v>4</v>
      </c>
      <c r="F26" s="9">
        <v>2</v>
      </c>
      <c r="G26" s="9">
        <v>0</v>
      </c>
      <c r="H26" s="9">
        <v>0</v>
      </c>
      <c r="I26" s="3"/>
      <c r="J26" s="77">
        <f t="shared" si="1"/>
        <v>6</v>
      </c>
      <c r="K26" s="5">
        <v>3283</v>
      </c>
      <c r="L26" s="8">
        <f t="shared" si="2"/>
        <v>123</v>
      </c>
      <c r="M26" s="20">
        <f t="shared" si="4"/>
        <v>129</v>
      </c>
      <c r="N26" s="5"/>
      <c r="O26" s="10"/>
      <c r="P26" s="10"/>
      <c r="Q26" s="10"/>
      <c r="R26" s="10"/>
      <c r="S26" s="10"/>
      <c r="T26" s="10"/>
      <c r="U26" s="10"/>
      <c r="V26" s="10"/>
    </row>
    <row r="27" spans="1:22">
      <c r="A27" s="8">
        <f t="shared" si="3"/>
        <v>23</v>
      </c>
      <c r="B27" s="22" t="s">
        <v>76</v>
      </c>
      <c r="C27" s="8">
        <f>'ГС 1'!C27</f>
        <v>0</v>
      </c>
      <c r="D27" s="5"/>
      <c r="E27" s="9"/>
      <c r="F27" s="9"/>
      <c r="G27" s="9"/>
      <c r="H27" s="9"/>
      <c r="I27" s="3"/>
      <c r="J27" s="77">
        <f t="shared" si="1"/>
        <v>0</v>
      </c>
      <c r="K27" s="5"/>
      <c r="L27" s="8">
        <f t="shared" si="2"/>
        <v>0</v>
      </c>
      <c r="M27" s="20">
        <f t="shared" si="4"/>
        <v>0</v>
      </c>
      <c r="N27" s="5"/>
      <c r="O27" s="10"/>
      <c r="P27" s="10"/>
      <c r="Q27" s="10"/>
      <c r="R27" s="10"/>
      <c r="S27" s="10"/>
      <c r="T27" s="10"/>
      <c r="U27" s="10"/>
      <c r="V27" s="10"/>
    </row>
    <row r="28" spans="1:22">
      <c r="A28" s="8">
        <f t="shared" si="3"/>
        <v>24</v>
      </c>
      <c r="B28" s="22" t="s">
        <v>77</v>
      </c>
      <c r="C28" s="8">
        <f>'ГС 1'!C28</f>
        <v>42</v>
      </c>
      <c r="D28" s="5">
        <v>6825</v>
      </c>
      <c r="E28" s="9">
        <v>52</v>
      </c>
      <c r="F28" s="9">
        <v>2</v>
      </c>
      <c r="G28" s="9">
        <v>2</v>
      </c>
      <c r="H28" s="9">
        <v>0</v>
      </c>
      <c r="I28" s="3"/>
      <c r="J28" s="77">
        <f t="shared" si="1"/>
        <v>56</v>
      </c>
      <c r="K28" s="5">
        <v>6978</v>
      </c>
      <c r="L28" s="8">
        <f t="shared" si="2"/>
        <v>153</v>
      </c>
      <c r="M28" s="20">
        <f t="shared" si="4"/>
        <v>209</v>
      </c>
      <c r="N28" s="5"/>
      <c r="O28" s="10"/>
      <c r="P28" s="10"/>
      <c r="Q28" s="10"/>
      <c r="R28" s="10"/>
      <c r="S28" s="10"/>
      <c r="T28" s="10"/>
      <c r="U28" s="10"/>
      <c r="V28" s="10"/>
    </row>
    <row r="29" spans="1:22">
      <c r="A29" s="8">
        <f t="shared" si="3"/>
        <v>25</v>
      </c>
      <c r="B29" s="22" t="s">
        <v>78</v>
      </c>
      <c r="C29" s="8">
        <f>'ГС 1'!C29</f>
        <v>81</v>
      </c>
      <c r="D29" s="5">
        <v>6060</v>
      </c>
      <c r="E29" s="9">
        <v>2</v>
      </c>
      <c r="F29" s="9">
        <v>4</v>
      </c>
      <c r="G29" s="9">
        <v>100</v>
      </c>
      <c r="H29" s="9">
        <v>150</v>
      </c>
      <c r="I29" s="3"/>
      <c r="J29" s="77">
        <f t="shared" si="1"/>
        <v>256</v>
      </c>
      <c r="K29" s="5">
        <v>6199</v>
      </c>
      <c r="L29" s="8">
        <f t="shared" si="2"/>
        <v>139</v>
      </c>
      <c r="M29" s="20">
        <f t="shared" si="4"/>
        <v>395</v>
      </c>
      <c r="N29" s="5"/>
      <c r="O29" s="10"/>
      <c r="P29" s="10"/>
      <c r="Q29" s="10"/>
      <c r="R29" s="10"/>
      <c r="S29" s="10"/>
      <c r="T29" s="10"/>
      <c r="U29" s="10"/>
      <c r="V29" s="10"/>
    </row>
    <row r="30" spans="1:22">
      <c r="A30" s="8">
        <f t="shared" si="3"/>
        <v>26</v>
      </c>
      <c r="B30" s="22" t="s">
        <v>79</v>
      </c>
      <c r="C30" s="8">
        <f>'ГС 1'!C30</f>
        <v>89</v>
      </c>
      <c r="D30" s="5">
        <v>5320</v>
      </c>
      <c r="E30" s="9">
        <v>0</v>
      </c>
      <c r="F30" s="9">
        <v>0</v>
      </c>
      <c r="G30" s="9">
        <v>2</v>
      </c>
      <c r="H30" s="9">
        <v>0</v>
      </c>
      <c r="I30" s="3"/>
      <c r="J30" s="77">
        <f t="shared" si="1"/>
        <v>2</v>
      </c>
      <c r="K30" s="5">
        <v>5420</v>
      </c>
      <c r="L30" s="8">
        <f t="shared" si="2"/>
        <v>100</v>
      </c>
      <c r="M30" s="20">
        <f t="shared" si="4"/>
        <v>102</v>
      </c>
      <c r="N30" s="5"/>
      <c r="O30" s="10"/>
      <c r="P30" s="10"/>
      <c r="Q30" s="10"/>
      <c r="R30" s="10"/>
      <c r="S30" s="10"/>
      <c r="T30" s="10"/>
      <c r="U30" s="10"/>
      <c r="V30" s="10"/>
    </row>
    <row r="31" spans="1:22">
      <c r="A31" s="8">
        <f t="shared" si="3"/>
        <v>27</v>
      </c>
      <c r="B31" s="22" t="s">
        <v>80</v>
      </c>
      <c r="C31" s="8">
        <f>'ГС 1'!C31</f>
        <v>63</v>
      </c>
      <c r="D31" s="6">
        <v>5980</v>
      </c>
      <c r="E31" s="9">
        <v>4</v>
      </c>
      <c r="F31" s="9">
        <v>2</v>
      </c>
      <c r="G31" s="9">
        <v>0</v>
      </c>
      <c r="H31" s="9">
        <v>6</v>
      </c>
      <c r="I31" s="3"/>
      <c r="J31" s="77">
        <f t="shared" si="1"/>
        <v>12</v>
      </c>
      <c r="K31" s="5">
        <v>6123</v>
      </c>
      <c r="L31" s="8">
        <f t="shared" si="2"/>
        <v>143</v>
      </c>
      <c r="M31" s="20">
        <f t="shared" si="4"/>
        <v>155</v>
      </c>
      <c r="N31" s="5"/>
      <c r="O31" s="10"/>
      <c r="P31" s="10"/>
      <c r="Q31" s="10"/>
      <c r="R31" s="10"/>
      <c r="S31" s="10"/>
      <c r="T31" s="10"/>
      <c r="U31" s="10"/>
      <c r="V31" s="10"/>
    </row>
    <row r="32" spans="1:22">
      <c r="A32" s="8">
        <f t="shared" si="3"/>
        <v>28</v>
      </c>
      <c r="B32" s="22" t="s">
        <v>81</v>
      </c>
      <c r="C32" s="8">
        <f>'ГС 1'!C32</f>
        <v>44</v>
      </c>
      <c r="D32" s="6"/>
      <c r="E32" s="9"/>
      <c r="F32" s="9"/>
      <c r="G32" s="9"/>
      <c r="H32" s="9"/>
      <c r="I32" s="3"/>
      <c r="J32" s="77">
        <f t="shared" si="1"/>
        <v>0</v>
      </c>
      <c r="K32" s="5"/>
      <c r="L32" s="8">
        <f t="shared" si="2"/>
        <v>0</v>
      </c>
      <c r="M32" s="20">
        <f t="shared" si="4"/>
        <v>0</v>
      </c>
      <c r="N32" s="5"/>
      <c r="O32" s="10"/>
      <c r="P32" s="10"/>
      <c r="Q32" s="10"/>
      <c r="R32" s="10"/>
      <c r="S32" s="10"/>
      <c r="T32" s="10"/>
      <c r="U32" s="10"/>
      <c r="V32" s="10"/>
    </row>
    <row r="33" spans="1:22">
      <c r="A33" s="8">
        <f t="shared" si="3"/>
        <v>29</v>
      </c>
      <c r="B33" s="22" t="s">
        <v>82</v>
      </c>
      <c r="C33" s="8">
        <f>'ГС 1'!C33</f>
        <v>83</v>
      </c>
      <c r="D33" s="6">
        <v>6640</v>
      </c>
      <c r="E33" s="9">
        <v>2</v>
      </c>
      <c r="F33" s="9">
        <v>0</v>
      </c>
      <c r="G33" s="9">
        <v>2</v>
      </c>
      <c r="H33" s="9">
        <v>2</v>
      </c>
      <c r="I33" s="3"/>
      <c r="J33" s="77">
        <f t="shared" si="1"/>
        <v>6</v>
      </c>
      <c r="K33" s="5">
        <v>6742</v>
      </c>
      <c r="L33" s="8">
        <f t="shared" si="2"/>
        <v>102</v>
      </c>
      <c r="M33" s="20">
        <f t="shared" si="4"/>
        <v>108</v>
      </c>
      <c r="N33" s="5"/>
      <c r="O33" s="10"/>
      <c r="P33" s="10"/>
      <c r="Q33" s="10"/>
      <c r="R33" s="10"/>
      <c r="S33" s="10"/>
      <c r="T33" s="10"/>
      <c r="U33" s="10"/>
      <c r="V33" s="10"/>
    </row>
    <row r="34" spans="1:22">
      <c r="A34" s="8">
        <f t="shared" si="3"/>
        <v>30</v>
      </c>
      <c r="B34" s="22" t="s">
        <v>83</v>
      </c>
      <c r="C34" s="8">
        <f>'ГС 1'!C34</f>
        <v>0</v>
      </c>
      <c r="D34" s="6"/>
      <c r="E34" s="9"/>
      <c r="F34" s="9"/>
      <c r="G34" s="9"/>
      <c r="H34" s="9"/>
      <c r="I34" s="3"/>
      <c r="J34" s="77">
        <f t="shared" si="1"/>
        <v>0</v>
      </c>
      <c r="K34" s="5"/>
      <c r="L34" s="8">
        <f t="shared" si="2"/>
        <v>0</v>
      </c>
      <c r="M34" s="20">
        <f t="shared" si="4"/>
        <v>0</v>
      </c>
      <c r="N34" s="5"/>
      <c r="O34" s="10"/>
      <c r="P34" s="10"/>
      <c r="Q34" s="10"/>
      <c r="R34" s="10"/>
      <c r="S34" s="10"/>
      <c r="T34" s="10"/>
      <c r="U34" s="10"/>
      <c r="V34" s="10"/>
    </row>
    <row r="35" spans="1:22">
      <c r="A35" s="8">
        <f t="shared" si="3"/>
        <v>31</v>
      </c>
      <c r="B35" s="53" t="s">
        <v>93</v>
      </c>
      <c r="C35" s="8">
        <f>'ГС 1'!C35</f>
        <v>48</v>
      </c>
      <c r="D35" s="6">
        <v>5355</v>
      </c>
      <c r="E35" s="9">
        <v>0</v>
      </c>
      <c r="F35" s="9">
        <v>56</v>
      </c>
      <c r="G35" s="9">
        <v>50</v>
      </c>
      <c r="H35" s="9">
        <v>102</v>
      </c>
      <c r="I35" s="3"/>
      <c r="J35" s="77">
        <f t="shared" si="1"/>
        <v>208</v>
      </c>
      <c r="K35" s="5">
        <v>5570</v>
      </c>
      <c r="L35" s="8">
        <f t="shared" si="2"/>
        <v>215</v>
      </c>
      <c r="M35" s="20">
        <f t="shared" si="4"/>
        <v>423</v>
      </c>
      <c r="N35" s="5"/>
      <c r="O35" s="10"/>
      <c r="P35" s="10"/>
      <c r="Q35" s="10"/>
      <c r="R35" s="10"/>
      <c r="S35" s="10"/>
      <c r="T35" s="10"/>
      <c r="U35" s="10"/>
      <c r="V35" s="10"/>
    </row>
    <row r="36" spans="1:22">
      <c r="A36" s="8">
        <f t="shared" si="3"/>
        <v>32</v>
      </c>
      <c r="B36" s="53" t="str">
        <f>'ГС 1'!B36</f>
        <v>Ананьев Сергей</v>
      </c>
      <c r="C36" s="8">
        <f>'ГС 1'!C36</f>
        <v>11</v>
      </c>
      <c r="D36" s="6">
        <v>4355</v>
      </c>
      <c r="E36" s="9">
        <v>2</v>
      </c>
      <c r="F36" s="9">
        <v>0</v>
      </c>
      <c r="G36" s="9">
        <v>0</v>
      </c>
      <c r="H36" s="9">
        <v>0</v>
      </c>
      <c r="I36" s="3"/>
      <c r="J36" s="77">
        <f t="shared" si="1"/>
        <v>2</v>
      </c>
      <c r="K36" s="5">
        <v>4481</v>
      </c>
      <c r="L36" s="8">
        <f t="shared" si="2"/>
        <v>126</v>
      </c>
      <c r="M36" s="20">
        <f t="shared" si="4"/>
        <v>128</v>
      </c>
      <c r="N36" s="5"/>
      <c r="O36" s="10"/>
      <c r="P36" s="10"/>
      <c r="Q36" s="10"/>
      <c r="R36" s="10"/>
      <c r="S36" s="10"/>
      <c r="T36" s="10"/>
      <c r="U36" s="10"/>
      <c r="V36" s="10"/>
    </row>
    <row r="37" spans="1:22">
      <c r="A37" s="8">
        <f t="shared" si="3"/>
        <v>33</v>
      </c>
      <c r="B37" s="53" t="str">
        <f>'ГС 1'!B37</f>
        <v>Есин Николай</v>
      </c>
      <c r="C37" s="8">
        <f>'ГС 1'!C37</f>
        <v>15</v>
      </c>
      <c r="D37" s="6">
        <v>4330</v>
      </c>
      <c r="E37" s="9">
        <v>0</v>
      </c>
      <c r="F37" s="9">
        <v>2</v>
      </c>
      <c r="G37" s="9">
        <v>2</v>
      </c>
      <c r="H37" s="9">
        <v>4</v>
      </c>
      <c r="I37" s="3"/>
      <c r="J37" s="77">
        <f t="shared" si="1"/>
        <v>8</v>
      </c>
      <c r="K37" s="5">
        <v>4432</v>
      </c>
      <c r="L37" s="8">
        <f t="shared" si="2"/>
        <v>102</v>
      </c>
      <c r="M37" s="20">
        <f t="shared" si="4"/>
        <v>110</v>
      </c>
      <c r="N37" s="5"/>
      <c r="O37" s="10"/>
      <c r="P37" s="10"/>
      <c r="Q37" s="10"/>
      <c r="R37" s="10"/>
      <c r="S37" s="10"/>
      <c r="T37" s="10"/>
      <c r="U37" s="10"/>
      <c r="V37" s="10"/>
    </row>
    <row r="38" spans="1:22">
      <c r="A38" s="8">
        <f t="shared" si="3"/>
        <v>34</v>
      </c>
      <c r="B38" s="53" t="str">
        <f>'ГС 1'!B38</f>
        <v>Казанский Владимир</v>
      </c>
      <c r="C38" s="8">
        <f>'ГС 1'!C38</f>
        <v>27</v>
      </c>
      <c r="D38" s="6">
        <v>4265</v>
      </c>
      <c r="E38" s="9">
        <v>0</v>
      </c>
      <c r="F38" s="9">
        <v>0</v>
      </c>
      <c r="G38" s="9">
        <v>0</v>
      </c>
      <c r="H38" s="9">
        <v>0</v>
      </c>
      <c r="I38" s="3"/>
      <c r="J38" s="77">
        <f t="shared" si="1"/>
        <v>0</v>
      </c>
      <c r="K38" s="5">
        <v>4360</v>
      </c>
      <c r="L38" s="8">
        <f t="shared" si="2"/>
        <v>95</v>
      </c>
      <c r="M38" s="20">
        <f t="shared" si="4"/>
        <v>95</v>
      </c>
      <c r="N38" s="5"/>
      <c r="O38" s="10"/>
      <c r="P38" s="10"/>
      <c r="Q38" s="10"/>
      <c r="R38" s="10"/>
      <c r="S38" s="10"/>
      <c r="T38" s="10"/>
      <c r="U38" s="10"/>
      <c r="V38" s="10"/>
    </row>
    <row r="39" spans="1:22">
      <c r="A39" s="8">
        <f t="shared" si="3"/>
        <v>35</v>
      </c>
      <c r="B39" s="53" t="str">
        <f>'ГС 1'!B39</f>
        <v>Горшков Кузьма</v>
      </c>
      <c r="C39" s="8">
        <f>'ГС 1'!C39</f>
        <v>22</v>
      </c>
      <c r="D39" s="6"/>
      <c r="E39" s="9"/>
      <c r="F39" s="9"/>
      <c r="G39" s="11"/>
      <c r="H39" s="9"/>
      <c r="I39" s="3"/>
      <c r="J39" s="77">
        <f t="shared" si="1"/>
        <v>0</v>
      </c>
      <c r="K39" s="5"/>
      <c r="L39" s="8">
        <f t="shared" si="2"/>
        <v>0</v>
      </c>
      <c r="M39" s="20">
        <f t="shared" si="4"/>
        <v>0</v>
      </c>
      <c r="N39" s="5"/>
      <c r="O39" s="10"/>
      <c r="P39" s="10"/>
      <c r="Q39" s="10"/>
      <c r="R39" s="10"/>
      <c r="S39" s="10"/>
      <c r="T39" s="10"/>
      <c r="U39" s="10"/>
      <c r="V39" s="10"/>
    </row>
    <row r="40" spans="1:22">
      <c r="A40" s="8">
        <f t="shared" si="3"/>
        <v>36</v>
      </c>
      <c r="B40" s="53" t="str">
        <f>'ГС 1'!B40</f>
        <v>Яковенко Андрей</v>
      </c>
      <c r="C40" s="8">
        <f>'ГС 1'!C40</f>
        <v>37</v>
      </c>
      <c r="D40" s="6">
        <v>3580</v>
      </c>
      <c r="E40" s="9">
        <v>2</v>
      </c>
      <c r="F40" s="9">
        <v>2</v>
      </c>
      <c r="G40" s="9">
        <v>52</v>
      </c>
      <c r="H40" s="9">
        <v>2</v>
      </c>
      <c r="I40" s="3"/>
      <c r="J40" s="77">
        <f t="shared" si="1"/>
        <v>58</v>
      </c>
      <c r="K40" s="5">
        <v>3737</v>
      </c>
      <c r="L40" s="8">
        <f t="shared" si="2"/>
        <v>157</v>
      </c>
      <c r="M40" s="20">
        <f t="shared" si="4"/>
        <v>215</v>
      </c>
      <c r="N40" s="5"/>
      <c r="O40" s="10"/>
      <c r="P40" s="10"/>
      <c r="Q40" s="10"/>
      <c r="R40" s="10"/>
      <c r="S40" s="10"/>
      <c r="T40" s="10"/>
      <c r="U40" s="10"/>
      <c r="V40" s="10"/>
    </row>
    <row r="41" spans="1:22">
      <c r="A41" s="8">
        <f t="shared" si="3"/>
        <v>37</v>
      </c>
      <c r="B41" s="53" t="str">
        <f>'ГС 1'!B41</f>
        <v>Мельник Даниил</v>
      </c>
      <c r="C41" s="8">
        <f>'ГС 1'!C41</f>
        <v>39</v>
      </c>
      <c r="D41" s="6">
        <v>4395</v>
      </c>
      <c r="E41" s="9">
        <v>4</v>
      </c>
      <c r="F41" s="9">
        <v>52</v>
      </c>
      <c r="G41" s="9">
        <v>2</v>
      </c>
      <c r="H41" s="9">
        <v>2</v>
      </c>
      <c r="I41" s="3"/>
      <c r="J41" s="77">
        <f t="shared" si="1"/>
        <v>60</v>
      </c>
      <c r="K41" s="5">
        <v>4545</v>
      </c>
      <c r="L41" s="8">
        <f t="shared" si="2"/>
        <v>150</v>
      </c>
      <c r="M41" s="20">
        <f t="shared" si="4"/>
        <v>210</v>
      </c>
      <c r="N41" s="5"/>
      <c r="O41" s="10"/>
      <c r="P41" s="10"/>
      <c r="Q41" s="10"/>
      <c r="R41" s="10"/>
      <c r="S41" s="10"/>
      <c r="T41" s="10"/>
      <c r="U41" s="10"/>
      <c r="V41" s="10"/>
    </row>
    <row r="42" spans="1:22">
      <c r="A42" s="8">
        <f t="shared" si="3"/>
        <v>38</v>
      </c>
      <c r="B42" s="53" t="str">
        <f>'ГС 1'!B42</f>
        <v>Алтунджи Сергей</v>
      </c>
      <c r="C42" s="8">
        <f>'ГС 1'!C42</f>
        <v>56</v>
      </c>
      <c r="D42" s="6">
        <v>6390</v>
      </c>
      <c r="E42" s="9">
        <v>0</v>
      </c>
      <c r="F42" s="9">
        <v>0</v>
      </c>
      <c r="G42" s="9">
        <v>2</v>
      </c>
      <c r="H42" s="9">
        <v>2</v>
      </c>
      <c r="I42" s="3"/>
      <c r="J42" s="77">
        <f t="shared" si="1"/>
        <v>4</v>
      </c>
      <c r="K42" s="5">
        <v>6514</v>
      </c>
      <c r="L42" s="8">
        <f t="shared" si="2"/>
        <v>124</v>
      </c>
      <c r="M42" s="20">
        <f t="shared" si="4"/>
        <v>128</v>
      </c>
      <c r="N42" s="5"/>
      <c r="O42" s="10"/>
      <c r="P42" s="10"/>
      <c r="Q42" s="10"/>
      <c r="R42" s="10"/>
      <c r="S42" s="10"/>
      <c r="T42" s="10"/>
      <c r="U42" s="10"/>
      <c r="V42" s="10"/>
    </row>
    <row r="43" spans="1:22">
      <c r="A43" s="8">
        <f t="shared" si="3"/>
        <v>39</v>
      </c>
      <c r="B43" s="53" t="str">
        <f>'ГС 1'!B43</f>
        <v>Елизаров Андрей</v>
      </c>
      <c r="C43" s="8">
        <f>'ГС 1'!C43</f>
        <v>67</v>
      </c>
      <c r="D43" s="6"/>
      <c r="E43" s="9"/>
      <c r="F43" s="9"/>
      <c r="G43" s="9"/>
      <c r="H43" s="9"/>
      <c r="I43" s="3"/>
      <c r="J43" s="77">
        <f t="shared" si="1"/>
        <v>0</v>
      </c>
      <c r="K43" s="5"/>
      <c r="L43" s="8">
        <f t="shared" si="2"/>
        <v>0</v>
      </c>
      <c r="M43" s="20">
        <f t="shared" si="4"/>
        <v>0</v>
      </c>
      <c r="N43" s="5"/>
      <c r="O43" s="10"/>
      <c r="P43" s="10"/>
      <c r="Q43" s="10"/>
      <c r="R43" s="10"/>
      <c r="S43" s="10"/>
      <c r="T43" s="10"/>
      <c r="U43" s="10"/>
      <c r="V43" s="10"/>
    </row>
    <row r="44" spans="1:22">
      <c r="A44" s="8">
        <f t="shared" si="3"/>
        <v>40</v>
      </c>
      <c r="B44" s="53" t="str">
        <f>'ГС 1'!B44</f>
        <v>Хижняков Алексей</v>
      </c>
      <c r="C44" s="8">
        <f>'ГС 1'!C44</f>
        <v>72</v>
      </c>
      <c r="D44" s="6">
        <v>6700</v>
      </c>
      <c r="E44" s="9">
        <v>2</v>
      </c>
      <c r="F44" s="9">
        <v>2</v>
      </c>
      <c r="G44" s="9">
        <v>0</v>
      </c>
      <c r="H44" s="9">
        <v>2</v>
      </c>
      <c r="I44" s="3"/>
      <c r="J44" s="77">
        <f t="shared" si="1"/>
        <v>6</v>
      </c>
      <c r="K44" s="5">
        <v>6810</v>
      </c>
      <c r="L44" s="8">
        <f t="shared" si="2"/>
        <v>110</v>
      </c>
      <c r="M44" s="20">
        <f t="shared" si="4"/>
        <v>116</v>
      </c>
      <c r="N44" s="5"/>
      <c r="O44" s="10"/>
      <c r="P44" s="10"/>
      <c r="Q44" s="10"/>
      <c r="R44" s="10"/>
      <c r="S44" s="10"/>
      <c r="T44" s="10"/>
      <c r="U44" s="10"/>
      <c r="V44" s="10"/>
    </row>
    <row r="45" spans="1:22">
      <c r="A45" s="8">
        <f t="shared" si="3"/>
        <v>41</v>
      </c>
      <c r="B45" s="53" t="str">
        <f>'ГС 1'!B45</f>
        <v>Соболев Виктор</v>
      </c>
      <c r="C45" s="8">
        <f>'ГС 1'!C45</f>
        <v>86</v>
      </c>
      <c r="D45" s="6">
        <v>5430</v>
      </c>
      <c r="E45" s="9">
        <v>2</v>
      </c>
      <c r="F45" s="9">
        <v>52</v>
      </c>
      <c r="G45" s="9">
        <v>0</v>
      </c>
      <c r="H45" s="9">
        <v>50</v>
      </c>
      <c r="I45" s="3"/>
      <c r="J45" s="77">
        <f t="shared" si="1"/>
        <v>104</v>
      </c>
      <c r="K45" s="5">
        <v>5612</v>
      </c>
      <c r="L45" s="8">
        <f t="shared" si="2"/>
        <v>182</v>
      </c>
      <c r="M45" s="20">
        <f t="shared" si="4"/>
        <v>286</v>
      </c>
      <c r="N45" s="5"/>
      <c r="O45" s="10"/>
      <c r="P45" s="10"/>
      <c r="Q45" s="10"/>
      <c r="R45" s="10"/>
      <c r="S45" s="10"/>
      <c r="T45" s="10"/>
      <c r="U45" s="10"/>
      <c r="V45" s="10"/>
    </row>
    <row r="46" spans="1:22">
      <c r="A46" s="8">
        <f t="shared" si="3"/>
        <v>42</v>
      </c>
      <c r="B46" s="53" t="str">
        <f>'ГС 1'!B46</f>
        <v>Поняков Андрей</v>
      </c>
      <c r="C46" s="8">
        <f>'ГС 1'!C46</f>
        <v>88</v>
      </c>
      <c r="D46" s="6">
        <v>3325</v>
      </c>
      <c r="E46" s="9">
        <v>50</v>
      </c>
      <c r="F46" s="9">
        <v>0</v>
      </c>
      <c r="G46" s="9">
        <v>100</v>
      </c>
      <c r="H46" s="9">
        <v>100</v>
      </c>
      <c r="I46" s="3"/>
      <c r="J46" s="77">
        <f t="shared" si="1"/>
        <v>250</v>
      </c>
      <c r="K46" s="5">
        <v>3462</v>
      </c>
      <c r="L46" s="8">
        <f t="shared" si="2"/>
        <v>137</v>
      </c>
      <c r="M46" s="20">
        <f t="shared" si="4"/>
        <v>387</v>
      </c>
      <c r="N46" s="5"/>
      <c r="O46" s="10"/>
      <c r="P46" s="10"/>
      <c r="Q46" s="10"/>
      <c r="R46" s="10"/>
      <c r="S46" s="10"/>
      <c r="T46" s="10"/>
      <c r="U46" s="10"/>
      <c r="V46" s="10"/>
    </row>
    <row r="47" spans="1:22">
      <c r="A47" s="8">
        <f t="shared" si="3"/>
        <v>43</v>
      </c>
      <c r="B47" s="53" t="str">
        <f>'ГС 1'!B47</f>
        <v>Коекин Михаил</v>
      </c>
      <c r="C47" s="8">
        <f>'ГС 1'!C47</f>
        <v>96</v>
      </c>
      <c r="D47" s="6">
        <v>3630</v>
      </c>
      <c r="E47" s="9">
        <v>52</v>
      </c>
      <c r="F47" s="9">
        <v>8</v>
      </c>
      <c r="G47" s="9">
        <v>100</v>
      </c>
      <c r="H47" s="9">
        <v>50</v>
      </c>
      <c r="I47" s="3"/>
      <c r="J47" s="77">
        <f t="shared" si="1"/>
        <v>210</v>
      </c>
      <c r="K47" s="5">
        <v>3839</v>
      </c>
      <c r="L47" s="8">
        <f t="shared" si="2"/>
        <v>209</v>
      </c>
      <c r="M47" s="20">
        <f t="shared" si="4"/>
        <v>419</v>
      </c>
      <c r="N47" s="5"/>
      <c r="O47" s="10"/>
      <c r="P47" s="10"/>
      <c r="Q47" s="10"/>
      <c r="R47" s="10"/>
      <c r="S47" s="10"/>
      <c r="T47" s="10"/>
      <c r="U47" s="10"/>
      <c r="V47" s="10"/>
    </row>
    <row r="48" spans="1:22">
      <c r="A48" s="8">
        <f t="shared" si="3"/>
        <v>44</v>
      </c>
      <c r="B48" s="53" t="str">
        <f>'ГС 1'!B48</f>
        <v>Хлопонин Максим</v>
      </c>
      <c r="C48" s="8">
        <f>'ГС 1'!C48</f>
        <v>97</v>
      </c>
      <c r="D48" s="6">
        <v>7280</v>
      </c>
      <c r="E48" s="9">
        <v>4</v>
      </c>
      <c r="F48" s="9">
        <v>4</v>
      </c>
      <c r="G48" s="9">
        <v>2</v>
      </c>
      <c r="H48" s="9">
        <v>50</v>
      </c>
      <c r="I48" s="3"/>
      <c r="J48" s="77">
        <f t="shared" si="1"/>
        <v>60</v>
      </c>
      <c r="K48" s="5">
        <v>7509</v>
      </c>
      <c r="L48" s="8">
        <f t="shared" si="2"/>
        <v>229</v>
      </c>
      <c r="M48" s="20">
        <f t="shared" si="4"/>
        <v>289</v>
      </c>
      <c r="N48" s="5"/>
      <c r="O48" s="10"/>
      <c r="P48" s="10"/>
      <c r="Q48" s="10"/>
      <c r="R48" s="10"/>
      <c r="S48" s="10"/>
      <c r="T48" s="10"/>
      <c r="U48" s="10"/>
      <c r="V48" s="10"/>
    </row>
    <row r="49" spans="1:49" ht="20.25">
      <c r="A49" s="89" t="s">
        <v>88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0"/>
      <c r="P49" s="10"/>
      <c r="Q49" s="10"/>
      <c r="R49" s="10"/>
      <c r="S49" s="10"/>
      <c r="T49" s="10"/>
      <c r="U49" s="10"/>
      <c r="V49" s="1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>
      <c r="A50" s="8">
        <v>1</v>
      </c>
      <c r="B50" s="22" t="s">
        <v>44</v>
      </c>
      <c r="C50" s="8">
        <f>'ГС 1'!C50</f>
        <v>85</v>
      </c>
      <c r="D50" s="8">
        <v>5880</v>
      </c>
      <c r="E50" s="19" t="s">
        <v>125</v>
      </c>
      <c r="F50" s="17">
        <v>0</v>
      </c>
      <c r="G50" s="14" t="s">
        <v>124</v>
      </c>
      <c r="H50" s="12">
        <v>0</v>
      </c>
      <c r="I50" s="8"/>
      <c r="J50" s="77">
        <f>E50+F50+G50+H50</f>
        <v>2</v>
      </c>
      <c r="K50" s="8">
        <v>5992</v>
      </c>
      <c r="L50" s="8">
        <f>K50-D50</f>
        <v>112</v>
      </c>
      <c r="M50" s="20">
        <f t="shared" ref="M50:M52" si="5">J50+L50</f>
        <v>114</v>
      </c>
      <c r="N50" s="8"/>
      <c r="O50" s="15"/>
      <c r="P50" s="15"/>
      <c r="Q50" s="15"/>
      <c r="R50" s="15"/>
      <c r="S50" s="15"/>
      <c r="T50" s="15"/>
      <c r="U50" s="15"/>
      <c r="V50" s="15"/>
    </row>
    <row r="51" spans="1:49">
      <c r="A51" s="8">
        <f>1+A50</f>
        <v>2</v>
      </c>
      <c r="B51" s="22" t="s">
        <v>45</v>
      </c>
      <c r="C51" s="8">
        <f>'ГС 1'!C51</f>
        <v>0</v>
      </c>
      <c r="D51" s="8"/>
      <c r="E51" s="16"/>
      <c r="F51" s="17"/>
      <c r="G51" s="14"/>
      <c r="H51" s="12"/>
      <c r="I51" s="8"/>
      <c r="J51" s="77">
        <f t="shared" ref="J51:J58" si="6">E51+F51+G51+H51</f>
        <v>0</v>
      </c>
      <c r="K51" s="8"/>
      <c r="L51" s="8">
        <f t="shared" ref="L51:L58" si="7">K51-D51</f>
        <v>0</v>
      </c>
      <c r="M51" s="20">
        <f t="shared" si="5"/>
        <v>0</v>
      </c>
      <c r="N51" s="8"/>
      <c r="O51" s="15"/>
      <c r="P51" s="15"/>
      <c r="Q51" s="15"/>
      <c r="R51" s="15"/>
      <c r="S51" s="15"/>
      <c r="T51" s="15"/>
      <c r="U51" s="15"/>
      <c r="V51" s="15"/>
    </row>
    <row r="52" spans="1:49">
      <c r="A52" s="8">
        <f t="shared" ref="A52:A58" si="8">1+A51</f>
        <v>3</v>
      </c>
      <c r="B52" s="22" t="s">
        <v>46</v>
      </c>
      <c r="C52" s="8">
        <f>'ГС 1'!C52</f>
        <v>0</v>
      </c>
      <c r="D52" s="8"/>
      <c r="E52" s="16"/>
      <c r="F52" s="17"/>
      <c r="G52" s="14"/>
      <c r="H52" s="12"/>
      <c r="I52" s="8"/>
      <c r="J52" s="77">
        <f t="shared" si="6"/>
        <v>0</v>
      </c>
      <c r="K52" s="8"/>
      <c r="L52" s="8">
        <f t="shared" si="7"/>
        <v>0</v>
      </c>
      <c r="M52" s="20">
        <f t="shared" si="5"/>
        <v>0</v>
      </c>
      <c r="N52" s="8"/>
      <c r="O52" s="15"/>
      <c r="P52" s="15"/>
      <c r="Q52" s="15"/>
      <c r="R52" s="15"/>
      <c r="S52" s="15"/>
      <c r="T52" s="15"/>
      <c r="U52" s="15"/>
      <c r="V52" s="15"/>
    </row>
    <row r="53" spans="1:49">
      <c r="A53" s="8">
        <f t="shared" si="8"/>
        <v>4</v>
      </c>
      <c r="B53" s="22" t="s">
        <v>47</v>
      </c>
      <c r="C53" s="8">
        <f>'ГС 1'!C53</f>
        <v>68</v>
      </c>
      <c r="D53" s="8">
        <v>5670</v>
      </c>
      <c r="E53" s="16" t="s">
        <v>128</v>
      </c>
      <c r="F53" s="17">
        <v>6</v>
      </c>
      <c r="G53" s="14" t="s">
        <v>124</v>
      </c>
      <c r="H53" s="12">
        <v>4</v>
      </c>
      <c r="I53" s="8"/>
      <c r="J53" s="77">
        <f t="shared" si="6"/>
        <v>14</v>
      </c>
      <c r="K53" s="8">
        <v>5842</v>
      </c>
      <c r="L53" s="8">
        <f t="shared" si="7"/>
        <v>172</v>
      </c>
      <c r="M53" s="20">
        <f>J53+L53</f>
        <v>186</v>
      </c>
      <c r="N53" s="8"/>
      <c r="O53" s="15"/>
      <c r="P53" s="15"/>
      <c r="Q53" s="15"/>
      <c r="R53" s="15"/>
      <c r="S53" s="15"/>
      <c r="T53" s="15"/>
      <c r="U53" s="15"/>
      <c r="V53" s="15"/>
    </row>
    <row r="54" spans="1:49">
      <c r="A54" s="8">
        <f t="shared" si="8"/>
        <v>5</v>
      </c>
      <c r="B54" s="22" t="s">
        <v>48</v>
      </c>
      <c r="C54" s="8">
        <f>'ГС 1'!C54</f>
        <v>98</v>
      </c>
      <c r="D54" s="8">
        <v>4810</v>
      </c>
      <c r="E54" s="16" t="s">
        <v>128</v>
      </c>
      <c r="F54" s="17">
        <v>54</v>
      </c>
      <c r="G54" s="14" t="s">
        <v>136</v>
      </c>
      <c r="H54" s="12">
        <v>2</v>
      </c>
      <c r="I54" s="8"/>
      <c r="J54" s="77">
        <f t="shared" si="6"/>
        <v>210</v>
      </c>
      <c r="K54" s="8">
        <v>5075</v>
      </c>
      <c r="L54" s="8">
        <f t="shared" si="7"/>
        <v>265</v>
      </c>
      <c r="M54" s="20">
        <f t="shared" ref="M54:M58" si="9">J54+L54</f>
        <v>475</v>
      </c>
      <c r="N54" s="8"/>
      <c r="O54" s="15"/>
      <c r="P54" s="15"/>
      <c r="Q54" s="15"/>
      <c r="R54" s="15"/>
      <c r="S54" s="15"/>
      <c r="T54" s="15"/>
      <c r="U54" s="15"/>
      <c r="V54" s="15"/>
    </row>
    <row r="55" spans="1:49">
      <c r="A55" s="8">
        <f t="shared" si="8"/>
        <v>6</v>
      </c>
      <c r="B55" s="22" t="s">
        <v>158</v>
      </c>
      <c r="C55" s="8">
        <f>'ГС 1'!C55</f>
        <v>34</v>
      </c>
      <c r="D55" s="8">
        <v>5030</v>
      </c>
      <c r="E55" s="16" t="s">
        <v>137</v>
      </c>
      <c r="F55" s="17">
        <v>154</v>
      </c>
      <c r="G55" s="14" t="s">
        <v>136</v>
      </c>
      <c r="H55" s="12">
        <v>52</v>
      </c>
      <c r="I55" s="8"/>
      <c r="J55" s="77">
        <f t="shared" si="6"/>
        <v>458</v>
      </c>
      <c r="K55" s="8">
        <v>5187</v>
      </c>
      <c r="L55" s="8">
        <f t="shared" si="7"/>
        <v>157</v>
      </c>
      <c r="M55" s="20">
        <f t="shared" si="9"/>
        <v>615</v>
      </c>
      <c r="N55" s="8"/>
      <c r="O55" s="15"/>
      <c r="P55" s="15"/>
      <c r="Q55" s="15"/>
      <c r="R55" s="15"/>
      <c r="S55" s="15"/>
      <c r="T55" s="15"/>
      <c r="U55" s="15"/>
      <c r="V55" s="15"/>
    </row>
    <row r="56" spans="1:49">
      <c r="A56" s="8">
        <f t="shared" si="8"/>
        <v>7</v>
      </c>
      <c r="B56" s="22" t="s">
        <v>84</v>
      </c>
      <c r="C56" s="8">
        <f>'ГС 1'!C56</f>
        <v>65</v>
      </c>
      <c r="D56" s="8">
        <v>3210</v>
      </c>
      <c r="E56" s="16" t="s">
        <v>126</v>
      </c>
      <c r="F56" s="17">
        <v>2</v>
      </c>
      <c r="G56" s="14" t="s">
        <v>127</v>
      </c>
      <c r="H56" s="12">
        <v>50</v>
      </c>
      <c r="I56" s="8"/>
      <c r="J56" s="77">
        <f t="shared" si="6"/>
        <v>154</v>
      </c>
      <c r="K56" s="8">
        <v>3362</v>
      </c>
      <c r="L56" s="8">
        <f t="shared" si="7"/>
        <v>152</v>
      </c>
      <c r="M56" s="20">
        <f t="shared" si="9"/>
        <v>306</v>
      </c>
      <c r="N56" s="8"/>
      <c r="O56" s="15"/>
      <c r="P56" s="15"/>
      <c r="Q56" s="15"/>
      <c r="R56" s="15"/>
      <c r="S56" s="15"/>
      <c r="T56" s="15"/>
      <c r="U56" s="15"/>
      <c r="V56" s="15"/>
    </row>
    <row r="57" spans="1:49">
      <c r="A57" s="8">
        <f t="shared" si="8"/>
        <v>8</v>
      </c>
      <c r="B57" s="22" t="s">
        <v>85</v>
      </c>
      <c r="C57" s="8">
        <f>'ГС 1'!C57</f>
        <v>58</v>
      </c>
      <c r="D57" s="8"/>
      <c r="E57" s="16"/>
      <c r="F57" s="17"/>
      <c r="G57" s="14"/>
      <c r="H57" s="12"/>
      <c r="I57" s="8"/>
      <c r="J57" s="77">
        <f t="shared" si="6"/>
        <v>0</v>
      </c>
      <c r="K57" s="8"/>
      <c r="L57" s="8">
        <f t="shared" si="7"/>
        <v>0</v>
      </c>
      <c r="M57" s="20">
        <f t="shared" si="9"/>
        <v>0</v>
      </c>
      <c r="N57" s="8"/>
      <c r="O57" s="15"/>
      <c r="P57" s="15"/>
      <c r="Q57" s="15"/>
      <c r="R57" s="15"/>
      <c r="S57" s="15"/>
      <c r="T57" s="15"/>
      <c r="U57" s="15"/>
      <c r="V57" s="15"/>
    </row>
    <row r="58" spans="1:49">
      <c r="A58" s="8">
        <f t="shared" si="8"/>
        <v>9</v>
      </c>
      <c r="B58" s="22" t="s">
        <v>86</v>
      </c>
      <c r="C58" s="8">
        <f>'ГС 1'!C58</f>
        <v>92</v>
      </c>
      <c r="D58" s="8">
        <v>4090</v>
      </c>
      <c r="E58" s="16" t="s">
        <v>125</v>
      </c>
      <c r="F58" s="17">
        <v>4</v>
      </c>
      <c r="G58" s="14" t="s">
        <v>125</v>
      </c>
      <c r="H58" s="12">
        <v>4</v>
      </c>
      <c r="I58" s="8"/>
      <c r="J58" s="77">
        <f t="shared" si="6"/>
        <v>12</v>
      </c>
      <c r="K58" s="8">
        <v>4233</v>
      </c>
      <c r="L58" s="8">
        <f t="shared" si="7"/>
        <v>143</v>
      </c>
      <c r="M58" s="20">
        <f t="shared" si="9"/>
        <v>155</v>
      </c>
      <c r="N58" s="8"/>
      <c r="O58" s="15"/>
      <c r="P58" s="15"/>
      <c r="Q58" s="15"/>
      <c r="R58" s="15"/>
      <c r="S58" s="15"/>
      <c r="T58" s="15"/>
      <c r="U58" s="15"/>
      <c r="V58" s="15"/>
    </row>
    <row r="59" spans="1:49" ht="20.25">
      <c r="A59" s="89" t="s">
        <v>89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10"/>
      <c r="P59" s="10"/>
      <c r="Q59" s="10"/>
      <c r="R59" s="10"/>
      <c r="S59" s="10"/>
      <c r="T59" s="10"/>
      <c r="U59" s="10"/>
      <c r="V59" s="10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>
      <c r="A60" s="8">
        <v>1</v>
      </c>
      <c r="B60" s="22" t="s">
        <v>12</v>
      </c>
      <c r="C60" s="8">
        <f>'ГС 1'!C61</f>
        <v>54</v>
      </c>
      <c r="D60" s="8">
        <v>3510</v>
      </c>
      <c r="E60" s="19" t="s">
        <v>124</v>
      </c>
      <c r="F60" s="17">
        <v>52</v>
      </c>
      <c r="G60" s="14" t="s">
        <v>124</v>
      </c>
      <c r="H60" s="12">
        <v>0</v>
      </c>
      <c r="I60" s="8"/>
      <c r="J60" s="20">
        <f>SUM(E60:I60)</f>
        <v>52</v>
      </c>
      <c r="K60" s="8">
        <v>3642</v>
      </c>
      <c r="L60" s="8">
        <f>K60-D60</f>
        <v>132</v>
      </c>
      <c r="M60" s="20">
        <f t="shared" ref="M60:M62" si="10">J60+L60</f>
        <v>184</v>
      </c>
      <c r="N60" s="8"/>
      <c r="O60" s="15"/>
      <c r="P60" s="15"/>
      <c r="Q60" s="15"/>
      <c r="R60" s="15"/>
      <c r="S60" s="15"/>
      <c r="T60" s="15"/>
      <c r="U60" s="15"/>
      <c r="V60" s="15"/>
    </row>
    <row r="61" spans="1:49">
      <c r="A61" s="8">
        <f>1+A60</f>
        <v>2</v>
      </c>
      <c r="B61" s="22" t="s">
        <v>49</v>
      </c>
      <c r="C61" s="8">
        <f>'ГС 1'!C62</f>
        <v>17</v>
      </c>
      <c r="D61" s="8">
        <v>4630</v>
      </c>
      <c r="E61" s="16" t="s">
        <v>126</v>
      </c>
      <c r="F61" s="17">
        <v>2</v>
      </c>
      <c r="G61" s="14" t="s">
        <v>125</v>
      </c>
      <c r="H61" s="12">
        <v>2</v>
      </c>
      <c r="I61" s="8"/>
      <c r="J61" s="77">
        <f>E61+F61+G61+H61</f>
        <v>56</v>
      </c>
      <c r="K61" s="8">
        <v>4826</v>
      </c>
      <c r="L61" s="8">
        <f t="shared" ref="L61:L64" si="11">K61-D61</f>
        <v>196</v>
      </c>
      <c r="M61" s="20">
        <f t="shared" si="10"/>
        <v>252</v>
      </c>
      <c r="N61" s="8"/>
      <c r="O61" s="15"/>
      <c r="P61" s="15"/>
      <c r="Q61" s="15"/>
      <c r="R61" s="15"/>
      <c r="S61" s="15"/>
      <c r="T61" s="15"/>
      <c r="U61" s="15"/>
      <c r="V61" s="15"/>
    </row>
    <row r="62" spans="1:49">
      <c r="A62" s="8">
        <f t="shared" ref="A62:A64" si="12">1+A61</f>
        <v>3</v>
      </c>
      <c r="B62" s="22" t="s">
        <v>50</v>
      </c>
      <c r="C62" s="8">
        <f>'ГС 1'!C63</f>
        <v>19</v>
      </c>
      <c r="D62" s="8">
        <v>4680</v>
      </c>
      <c r="E62" s="16" t="s">
        <v>130</v>
      </c>
      <c r="F62" s="17">
        <v>252</v>
      </c>
      <c r="G62" s="14" t="s">
        <v>137</v>
      </c>
      <c r="H62" s="12">
        <v>102</v>
      </c>
      <c r="I62" s="8"/>
      <c r="J62" s="77">
        <f t="shared" ref="J62:J64" si="13">E62+F62+G62+H62</f>
        <v>510</v>
      </c>
      <c r="K62" s="8">
        <v>4793</v>
      </c>
      <c r="L62" s="8">
        <f t="shared" si="11"/>
        <v>113</v>
      </c>
      <c r="M62" s="20">
        <f t="shared" si="10"/>
        <v>623</v>
      </c>
      <c r="N62" s="8"/>
      <c r="O62" s="15"/>
      <c r="P62" s="15"/>
      <c r="Q62" s="15"/>
      <c r="R62" s="15"/>
      <c r="S62" s="15"/>
      <c r="T62" s="15"/>
      <c r="U62" s="15"/>
      <c r="V62" s="15"/>
    </row>
    <row r="63" spans="1:49">
      <c r="A63" s="8">
        <f t="shared" si="12"/>
        <v>4</v>
      </c>
      <c r="B63" s="47" t="s">
        <v>51</v>
      </c>
      <c r="C63" s="8">
        <f>'ГС 1'!C64</f>
        <v>53</v>
      </c>
      <c r="D63" s="8">
        <v>4530</v>
      </c>
      <c r="E63" s="16" t="s">
        <v>128</v>
      </c>
      <c r="F63" s="17">
        <v>4</v>
      </c>
      <c r="G63" s="14" t="s">
        <v>125</v>
      </c>
      <c r="H63" s="12">
        <v>4</v>
      </c>
      <c r="I63" s="8"/>
      <c r="J63" s="77">
        <f t="shared" si="13"/>
        <v>14</v>
      </c>
      <c r="K63" s="8">
        <v>4706</v>
      </c>
      <c r="L63" s="8">
        <f t="shared" si="11"/>
        <v>176</v>
      </c>
      <c r="M63" s="20">
        <f>J63+L63</f>
        <v>190</v>
      </c>
      <c r="N63" s="8"/>
      <c r="O63" s="15"/>
      <c r="P63" s="15"/>
      <c r="Q63" s="15"/>
      <c r="R63" s="15"/>
      <c r="S63" s="15"/>
      <c r="T63" s="15"/>
      <c r="U63" s="15"/>
      <c r="V63" s="15"/>
    </row>
    <row r="64" spans="1:49">
      <c r="A64" s="8">
        <f t="shared" si="12"/>
        <v>5</v>
      </c>
      <c r="B64" s="47"/>
      <c r="C64" s="8">
        <f>'ГС 1'!C65</f>
        <v>0</v>
      </c>
      <c r="D64" s="8"/>
      <c r="E64" s="16"/>
      <c r="F64" s="17"/>
      <c r="G64" s="14"/>
      <c r="H64" s="12"/>
      <c r="I64" s="8"/>
      <c r="J64" s="77">
        <f t="shared" si="13"/>
        <v>0</v>
      </c>
      <c r="K64" s="8"/>
      <c r="L64" s="8">
        <f t="shared" si="11"/>
        <v>0</v>
      </c>
      <c r="M64" s="20">
        <f t="shared" ref="M64" si="14">J64+L64</f>
        <v>0</v>
      </c>
      <c r="N64" s="8"/>
      <c r="O64" s="15"/>
      <c r="P64" s="15"/>
      <c r="Q64" s="15"/>
      <c r="R64" s="15"/>
      <c r="S64" s="15"/>
      <c r="T64" s="15"/>
      <c r="U64" s="15"/>
      <c r="V64" s="15"/>
    </row>
    <row r="65" spans="1:49" ht="21" thickBot="1">
      <c r="A65" s="89" t="s">
        <v>90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10"/>
      <c r="P65" s="10"/>
      <c r="Q65" s="10"/>
      <c r="R65" s="10"/>
      <c r="S65" s="10"/>
      <c r="T65" s="10"/>
      <c r="U65" s="10"/>
      <c r="V65" s="10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>
      <c r="A66" s="8">
        <v>1</v>
      </c>
      <c r="B66" s="23" t="s">
        <v>11</v>
      </c>
      <c r="C66" s="8">
        <f>'ГС 1'!C67</f>
        <v>49</v>
      </c>
      <c r="D66" s="8">
        <v>4910</v>
      </c>
      <c r="E66" s="19" t="s">
        <v>124</v>
      </c>
      <c r="F66" s="17">
        <v>0</v>
      </c>
      <c r="G66" s="14" t="s">
        <v>124</v>
      </c>
      <c r="H66" s="12">
        <v>2</v>
      </c>
      <c r="I66" s="8"/>
      <c r="J66" s="77">
        <f>E66+F66+G66+H66+I66</f>
        <v>2</v>
      </c>
      <c r="K66" s="8">
        <v>5021</v>
      </c>
      <c r="L66" s="8">
        <f>K66-D66</f>
        <v>111</v>
      </c>
      <c r="M66" s="20">
        <f t="shared" ref="M66:M67" si="15">J66+L66</f>
        <v>113</v>
      </c>
      <c r="N66" s="8"/>
      <c r="O66" s="15"/>
      <c r="P66" s="15"/>
      <c r="Q66" s="15"/>
      <c r="R66" s="15"/>
      <c r="S66" s="15"/>
      <c r="T66" s="15"/>
      <c r="U66" s="15"/>
      <c r="V66" s="15"/>
    </row>
    <row r="67" spans="1:49">
      <c r="A67" s="8">
        <f>1+A66</f>
        <v>2</v>
      </c>
      <c r="B67" s="22" t="s">
        <v>13</v>
      </c>
      <c r="C67" s="8">
        <f>'ГС 1'!C68</f>
        <v>0</v>
      </c>
      <c r="D67" s="8"/>
      <c r="E67" s="16"/>
      <c r="F67" s="17"/>
      <c r="G67" s="14"/>
      <c r="H67" s="12"/>
      <c r="I67" s="8"/>
      <c r="J67" s="20">
        <f t="shared" ref="J67" si="16">SUM(E67:I67)</f>
        <v>0</v>
      </c>
      <c r="K67" s="8"/>
      <c r="L67" s="8">
        <f t="shared" ref="L67" si="17">K67-D67</f>
        <v>0</v>
      </c>
      <c r="M67" s="20">
        <f t="shared" si="15"/>
        <v>0</v>
      </c>
      <c r="N67" s="8"/>
      <c r="O67" s="15"/>
      <c r="P67" s="15"/>
      <c r="Q67" s="15"/>
      <c r="R67" s="15"/>
      <c r="S67" s="15"/>
      <c r="T67" s="15"/>
      <c r="U67" s="15"/>
      <c r="V67" s="15"/>
    </row>
    <row r="68" spans="1:49" ht="20.25">
      <c r="A68" s="89" t="s">
        <v>91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10"/>
      <c r="P68" s="10"/>
      <c r="Q68" s="10"/>
      <c r="R68" s="10"/>
      <c r="S68" s="10"/>
      <c r="T68" s="10"/>
      <c r="U68" s="10"/>
      <c r="V68" s="10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>
      <c r="A69" s="8">
        <v>1</v>
      </c>
      <c r="B69" s="22" t="s">
        <v>22</v>
      </c>
      <c r="C69" s="8">
        <f>'ГС 1'!C72</f>
        <v>41</v>
      </c>
      <c r="D69" s="8">
        <v>5560</v>
      </c>
      <c r="E69" s="20" t="s">
        <v>126</v>
      </c>
      <c r="F69" s="8">
        <v>200</v>
      </c>
      <c r="G69" s="20" t="s">
        <v>125</v>
      </c>
      <c r="H69" s="8">
        <v>2</v>
      </c>
      <c r="I69" s="8"/>
      <c r="J69" s="77">
        <f>E69+F69+G69+H69+I69</f>
        <v>254</v>
      </c>
      <c r="K69" s="8">
        <v>5727</v>
      </c>
      <c r="L69" s="8">
        <f>K69-D69</f>
        <v>167</v>
      </c>
      <c r="M69" s="20">
        <f t="shared" ref="M69:M73" si="18">J69+L69</f>
        <v>421</v>
      </c>
      <c r="N69" s="8"/>
      <c r="O69" s="15"/>
      <c r="P69" s="15"/>
      <c r="Q69" s="15"/>
      <c r="R69" s="15"/>
      <c r="S69" s="15"/>
      <c r="T69" s="15"/>
      <c r="U69" s="15"/>
      <c r="V69" s="15"/>
    </row>
    <row r="70" spans="1:49">
      <c r="A70" s="8">
        <f>1+A69</f>
        <v>2</v>
      </c>
      <c r="B70" s="22" t="s">
        <v>43</v>
      </c>
      <c r="C70" s="8">
        <f>'ГС 1'!C73</f>
        <v>0</v>
      </c>
      <c r="D70" s="8"/>
      <c r="E70" s="20"/>
      <c r="F70" s="8"/>
      <c r="G70" s="20"/>
      <c r="H70" s="8"/>
      <c r="I70" s="8"/>
      <c r="J70" s="77">
        <f t="shared" ref="J70:J73" si="19">E70+F70+G70+H70+I70</f>
        <v>0</v>
      </c>
      <c r="K70" s="8"/>
      <c r="L70" s="8">
        <f t="shared" ref="L70:L73" si="20">K70-D70</f>
        <v>0</v>
      </c>
      <c r="M70" s="20">
        <f t="shared" si="18"/>
        <v>0</v>
      </c>
      <c r="N70" s="8"/>
      <c r="O70" s="15"/>
      <c r="P70" s="15"/>
      <c r="Q70" s="15"/>
      <c r="R70" s="15"/>
      <c r="S70" s="15"/>
      <c r="T70" s="15"/>
      <c r="U70" s="15"/>
      <c r="V70" s="15"/>
    </row>
    <row r="71" spans="1:49">
      <c r="A71" s="8">
        <f t="shared" ref="A71:A73" si="21">1+A70</f>
        <v>3</v>
      </c>
      <c r="B71" s="22" t="s">
        <v>9</v>
      </c>
      <c r="C71" s="8">
        <f>'ГС 1'!C74</f>
        <v>47</v>
      </c>
      <c r="D71" s="8">
        <v>4020</v>
      </c>
      <c r="E71" s="20" t="s">
        <v>125</v>
      </c>
      <c r="F71" s="8">
        <v>0</v>
      </c>
      <c r="G71" s="20" t="s">
        <v>124</v>
      </c>
      <c r="H71" s="8">
        <v>2</v>
      </c>
      <c r="I71" s="8"/>
      <c r="J71" s="77">
        <f t="shared" si="19"/>
        <v>4</v>
      </c>
      <c r="K71" s="8">
        <v>4192</v>
      </c>
      <c r="L71" s="8">
        <f t="shared" si="20"/>
        <v>172</v>
      </c>
      <c r="M71" s="20">
        <f t="shared" si="18"/>
        <v>176</v>
      </c>
      <c r="N71" s="8"/>
      <c r="O71" s="15"/>
      <c r="P71" s="15"/>
      <c r="Q71" s="15"/>
      <c r="R71" s="15"/>
      <c r="S71" s="15"/>
      <c r="T71" s="15"/>
      <c r="U71" s="15"/>
      <c r="V71" s="15"/>
    </row>
    <row r="72" spans="1:49">
      <c r="A72" s="8">
        <f t="shared" si="21"/>
        <v>4</v>
      </c>
      <c r="B72" s="22" t="str">
        <f>'ГС 1'!B75</f>
        <v>Казанский Владимир</v>
      </c>
      <c r="C72" s="8">
        <f>'ГС 1'!C75</f>
        <v>26</v>
      </c>
      <c r="D72" s="8">
        <v>6220</v>
      </c>
      <c r="E72" s="20" t="s">
        <v>124</v>
      </c>
      <c r="F72" s="8">
        <v>0</v>
      </c>
      <c r="G72" s="20" t="s">
        <v>124</v>
      </c>
      <c r="H72" s="8">
        <v>2</v>
      </c>
      <c r="I72" s="8"/>
      <c r="J72" s="77">
        <f t="shared" si="19"/>
        <v>2</v>
      </c>
      <c r="K72" s="8">
        <v>6352</v>
      </c>
      <c r="L72" s="8">
        <f t="shared" si="20"/>
        <v>132</v>
      </c>
      <c r="M72" s="20">
        <f t="shared" si="18"/>
        <v>134</v>
      </c>
      <c r="N72" s="8"/>
      <c r="O72" s="15"/>
      <c r="P72" s="15"/>
      <c r="Q72" s="15"/>
      <c r="R72" s="15"/>
      <c r="S72" s="15"/>
      <c r="T72" s="15"/>
      <c r="U72" s="15"/>
      <c r="V72" s="15"/>
    </row>
    <row r="73" spans="1:49">
      <c r="A73" s="8">
        <f t="shared" si="21"/>
        <v>5</v>
      </c>
      <c r="B73" s="22"/>
      <c r="C73" s="8">
        <f>'ГС 1'!C76</f>
        <v>0</v>
      </c>
      <c r="D73" s="8"/>
      <c r="E73" s="20"/>
      <c r="F73" s="8"/>
      <c r="G73" s="20"/>
      <c r="H73" s="8"/>
      <c r="I73" s="8"/>
      <c r="J73" s="77">
        <f t="shared" si="19"/>
        <v>0</v>
      </c>
      <c r="K73" s="8"/>
      <c r="L73" s="8">
        <f t="shared" si="20"/>
        <v>0</v>
      </c>
      <c r="M73" s="20">
        <f t="shared" si="18"/>
        <v>0</v>
      </c>
      <c r="N73" s="8"/>
      <c r="O73" s="15"/>
      <c r="P73" s="15"/>
      <c r="Q73" s="15"/>
      <c r="R73" s="15"/>
      <c r="S73" s="15"/>
      <c r="T73" s="15"/>
      <c r="U73" s="15"/>
      <c r="V73" s="15"/>
    </row>
    <row r="74" spans="1:49" ht="21" thickBot="1">
      <c r="A74" s="89" t="s">
        <v>92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10"/>
      <c r="P74" s="10"/>
      <c r="Q74" s="10"/>
      <c r="R74" s="10"/>
      <c r="S74" s="10"/>
      <c r="T74" s="10"/>
      <c r="U74" s="10"/>
      <c r="V74" s="10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.5" thickBot="1">
      <c r="A75" s="8">
        <v>1</v>
      </c>
      <c r="B75" s="23" t="s">
        <v>12</v>
      </c>
      <c r="C75" s="8">
        <f>'ГС 1'!C78</f>
        <v>55</v>
      </c>
      <c r="D75" s="8"/>
      <c r="E75" s="19"/>
      <c r="F75" s="17"/>
      <c r="G75" s="14"/>
      <c r="H75" s="12"/>
      <c r="I75" s="8"/>
      <c r="J75" s="77">
        <f>E75+F75+G75+H75+I75</f>
        <v>0</v>
      </c>
      <c r="K75" s="8"/>
      <c r="L75" s="8">
        <f>K75-D75</f>
        <v>0</v>
      </c>
      <c r="M75" s="20">
        <f t="shared" ref="M75:M77" si="22">J75+L75</f>
        <v>0</v>
      </c>
      <c r="N75" s="8"/>
      <c r="O75" s="15"/>
      <c r="P75" s="15"/>
      <c r="Q75" s="15"/>
      <c r="R75" s="15"/>
      <c r="S75" s="15"/>
      <c r="T75" s="15"/>
      <c r="U75" s="15"/>
      <c r="V75" s="15"/>
    </row>
    <row r="76" spans="1:49">
      <c r="A76" s="8">
        <f>1+A75</f>
        <v>2</v>
      </c>
      <c r="B76" s="23" t="s">
        <v>11</v>
      </c>
      <c r="C76" s="8">
        <f>'ГС 1'!C79</f>
        <v>51</v>
      </c>
      <c r="D76" s="8">
        <v>3260</v>
      </c>
      <c r="E76" s="16" t="s">
        <v>125</v>
      </c>
      <c r="F76" s="17">
        <v>4</v>
      </c>
      <c r="G76" s="14" t="s">
        <v>125</v>
      </c>
      <c r="H76" s="12">
        <v>0</v>
      </c>
      <c r="I76" s="8"/>
      <c r="J76" s="77">
        <f t="shared" ref="J76:J77" si="23">E76+F76+G76+H76+I76</f>
        <v>8</v>
      </c>
      <c r="K76" s="8">
        <v>3427</v>
      </c>
      <c r="L76" s="8">
        <f t="shared" ref="L76:L77" si="24">K76-D76</f>
        <v>167</v>
      </c>
      <c r="M76" s="20">
        <f t="shared" si="22"/>
        <v>175</v>
      </c>
      <c r="N76" s="8"/>
      <c r="O76" s="15"/>
      <c r="P76" s="15"/>
      <c r="Q76" s="15"/>
      <c r="R76" s="15"/>
      <c r="S76" s="15"/>
      <c r="T76" s="15"/>
      <c r="U76" s="15"/>
      <c r="V76" s="15"/>
    </row>
    <row r="77" spans="1:49">
      <c r="A77" s="8">
        <f t="shared" ref="A77" si="25">1+A76</f>
        <v>3</v>
      </c>
      <c r="B77" s="18"/>
      <c r="C77" s="8">
        <f>'ГС 1'!C80</f>
        <v>0</v>
      </c>
      <c r="D77" s="8"/>
      <c r="E77" s="16"/>
      <c r="F77" s="17"/>
      <c r="G77" s="14"/>
      <c r="H77" s="12"/>
      <c r="I77" s="8"/>
      <c r="J77" s="77">
        <f t="shared" si="23"/>
        <v>0</v>
      </c>
      <c r="K77" s="8"/>
      <c r="L77" s="8">
        <f t="shared" si="24"/>
        <v>0</v>
      </c>
      <c r="M77" s="20">
        <f t="shared" si="22"/>
        <v>0</v>
      </c>
      <c r="N77" s="8"/>
      <c r="O77" s="15"/>
      <c r="P77" s="15"/>
      <c r="Q77" s="15"/>
      <c r="R77" s="15"/>
      <c r="S77" s="15"/>
      <c r="T77" s="15"/>
      <c r="U77" s="15"/>
      <c r="V77" s="15"/>
    </row>
    <row r="78" spans="1:49" ht="20.25">
      <c r="A78" s="89" t="s">
        <v>60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10"/>
      <c r="P78" s="10"/>
      <c r="Q78" s="10"/>
      <c r="R78" s="10"/>
      <c r="S78" s="10"/>
      <c r="T78" s="10"/>
      <c r="U78" s="10"/>
      <c r="V78" s="10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>
      <c r="A79" s="8">
        <v>1</v>
      </c>
      <c r="B79" s="22" t="s">
        <v>42</v>
      </c>
      <c r="C79" s="8">
        <f>'ГС 1'!C82</f>
        <v>61</v>
      </c>
      <c r="D79" s="8">
        <v>4445</v>
      </c>
      <c r="E79" s="19" t="s">
        <v>136</v>
      </c>
      <c r="F79" s="17">
        <v>300</v>
      </c>
      <c r="G79" s="14" t="s">
        <v>127</v>
      </c>
      <c r="H79" s="12">
        <v>104</v>
      </c>
      <c r="I79" s="8"/>
      <c r="J79" s="77">
        <f>SUM(E79:I79)</f>
        <v>404</v>
      </c>
      <c r="K79" s="8">
        <v>4588</v>
      </c>
      <c r="L79" s="8">
        <f>K79-D79</f>
        <v>143</v>
      </c>
      <c r="M79" s="20">
        <f t="shared" ref="M79:M88" si="26">J79+L79</f>
        <v>547</v>
      </c>
      <c r="N79" s="8"/>
      <c r="O79" s="15"/>
      <c r="P79" s="15"/>
      <c r="Q79" s="15"/>
      <c r="R79" s="15"/>
      <c r="S79" s="15"/>
      <c r="T79" s="15"/>
      <c r="U79" s="15"/>
      <c r="V79" s="15"/>
    </row>
    <row r="80" spans="1:49">
      <c r="A80" s="8">
        <f>1+A79</f>
        <v>2</v>
      </c>
      <c r="B80" s="22" t="s">
        <v>41</v>
      </c>
      <c r="C80" s="8">
        <f>'ГС 1'!C83</f>
        <v>52</v>
      </c>
      <c r="D80" s="8">
        <v>6110</v>
      </c>
      <c r="E80" s="16" t="s">
        <v>131</v>
      </c>
      <c r="F80" s="17">
        <v>6</v>
      </c>
      <c r="G80" s="14" t="s">
        <v>125</v>
      </c>
      <c r="H80" s="12">
        <v>2</v>
      </c>
      <c r="I80" s="8"/>
      <c r="J80" s="77">
        <f t="shared" ref="J80:J89" si="27">SUM(E80:I80)</f>
        <v>8</v>
      </c>
      <c r="K80" s="8">
        <v>6265</v>
      </c>
      <c r="L80" s="8">
        <f t="shared" ref="L80:L88" si="28">K80-D80</f>
        <v>155</v>
      </c>
      <c r="M80" s="20">
        <f t="shared" si="26"/>
        <v>163</v>
      </c>
      <c r="N80" s="8"/>
      <c r="O80" s="15"/>
      <c r="P80" s="15"/>
      <c r="Q80" s="15"/>
      <c r="R80" s="15"/>
      <c r="S80" s="15"/>
      <c r="T80" s="15"/>
      <c r="U80" s="15"/>
      <c r="V80" s="15"/>
    </row>
    <row r="81" spans="1:22">
      <c r="A81" s="8">
        <f t="shared" ref="A81:A88" si="29">1+A80</f>
        <v>3</v>
      </c>
      <c r="B81" s="22" t="str">
        <f>'ГС 1'!B84</f>
        <v>Есин С Казанский В</v>
      </c>
      <c r="C81" s="8">
        <f>'ГС 1'!C84</f>
        <v>29</v>
      </c>
      <c r="D81" s="8">
        <v>4960</v>
      </c>
      <c r="E81" s="16" t="s">
        <v>128</v>
      </c>
      <c r="F81" s="17">
        <v>0</v>
      </c>
      <c r="G81" s="14" t="s">
        <v>124</v>
      </c>
      <c r="H81" s="12">
        <v>2</v>
      </c>
      <c r="I81" s="8"/>
      <c r="J81" s="77">
        <f t="shared" si="27"/>
        <v>2</v>
      </c>
      <c r="K81" s="8">
        <v>5094</v>
      </c>
      <c r="L81" s="8">
        <f t="shared" si="28"/>
        <v>134</v>
      </c>
      <c r="M81" s="20">
        <f t="shared" si="26"/>
        <v>136</v>
      </c>
      <c r="N81" s="8"/>
      <c r="O81" s="15"/>
      <c r="P81" s="15"/>
      <c r="Q81" s="15"/>
      <c r="R81" s="15"/>
      <c r="S81" s="15"/>
      <c r="T81" s="15"/>
      <c r="U81" s="15"/>
      <c r="V81" s="15"/>
    </row>
    <row r="82" spans="1:22">
      <c r="A82" s="8">
        <f t="shared" si="29"/>
        <v>4</v>
      </c>
      <c r="B82" s="22" t="str">
        <f>'ГС 1'!B85</f>
        <v>Шишков А Ананьев С</v>
      </c>
      <c r="C82" s="8">
        <f>'ГС 1'!C85</f>
        <v>23</v>
      </c>
      <c r="D82" s="8">
        <v>5490</v>
      </c>
      <c r="E82" s="16" t="s">
        <v>128</v>
      </c>
      <c r="F82" s="17">
        <v>4</v>
      </c>
      <c r="G82" s="14" t="s">
        <v>125</v>
      </c>
      <c r="H82" s="12">
        <v>52</v>
      </c>
      <c r="I82" s="8"/>
      <c r="J82" s="77">
        <f t="shared" si="27"/>
        <v>56</v>
      </c>
      <c r="K82" s="8">
        <v>5642</v>
      </c>
      <c r="L82" s="8">
        <f t="shared" si="28"/>
        <v>152</v>
      </c>
      <c r="M82" s="20">
        <f t="shared" si="26"/>
        <v>208</v>
      </c>
      <c r="N82" s="8"/>
      <c r="O82" s="15"/>
      <c r="P82" s="15"/>
      <c r="Q82" s="15"/>
      <c r="R82" s="15"/>
      <c r="S82" s="15"/>
      <c r="T82" s="15"/>
      <c r="U82" s="15"/>
      <c r="V82" s="15"/>
    </row>
    <row r="83" spans="1:22">
      <c r="A83" s="8">
        <f t="shared" si="29"/>
        <v>5</v>
      </c>
      <c r="B83" s="22" t="str">
        <f>'ГС 1'!B86</f>
        <v>Горшков К Косогоров</v>
      </c>
      <c r="C83" s="8">
        <f>'ГС 1'!C86</f>
        <v>33</v>
      </c>
      <c r="D83" s="8"/>
      <c r="E83" s="16"/>
      <c r="F83" s="17"/>
      <c r="G83" s="14"/>
      <c r="H83" s="12"/>
      <c r="I83" s="8"/>
      <c r="J83" s="77">
        <f t="shared" si="27"/>
        <v>0</v>
      </c>
      <c r="K83" s="8"/>
      <c r="L83" s="8">
        <f t="shared" si="28"/>
        <v>0</v>
      </c>
      <c r="M83" s="20">
        <f t="shared" si="26"/>
        <v>0</v>
      </c>
      <c r="N83" s="8"/>
      <c r="O83" s="15"/>
      <c r="P83" s="15"/>
      <c r="Q83" s="15"/>
      <c r="R83" s="15"/>
      <c r="S83" s="15"/>
      <c r="T83" s="15"/>
      <c r="U83" s="15"/>
      <c r="V83" s="15"/>
    </row>
    <row r="84" spans="1:22">
      <c r="A84" s="8">
        <f t="shared" si="29"/>
        <v>6</v>
      </c>
      <c r="B84" s="22" t="str">
        <f>'ГС 1'!B87</f>
        <v>Орлов Елизаров</v>
      </c>
      <c r="C84" s="8">
        <f>'ГС 1'!C87</f>
        <v>40</v>
      </c>
      <c r="D84" s="8">
        <v>6160</v>
      </c>
      <c r="E84" s="16" t="s">
        <v>137</v>
      </c>
      <c r="F84" s="17">
        <v>252</v>
      </c>
      <c r="G84" s="14" t="s">
        <v>137</v>
      </c>
      <c r="H84" s="12">
        <v>56</v>
      </c>
      <c r="I84" s="8"/>
      <c r="J84" s="77">
        <f t="shared" si="27"/>
        <v>308</v>
      </c>
      <c r="K84" s="8">
        <v>6288</v>
      </c>
      <c r="L84" s="8">
        <f t="shared" si="28"/>
        <v>128</v>
      </c>
      <c r="M84" s="20">
        <f t="shared" si="26"/>
        <v>436</v>
      </c>
      <c r="N84" s="8"/>
      <c r="O84" s="15"/>
      <c r="P84" s="15"/>
      <c r="Q84" s="15"/>
      <c r="R84" s="15"/>
      <c r="S84" s="15"/>
      <c r="T84" s="15"/>
      <c r="U84" s="15"/>
      <c r="V84" s="15"/>
    </row>
    <row r="85" spans="1:22">
      <c r="A85" s="8">
        <f t="shared" si="29"/>
        <v>7</v>
      </c>
      <c r="B85" s="22" t="str">
        <f>'ГС 1'!B88</f>
        <v>Лурье С Кузьмина А</v>
      </c>
      <c r="C85" s="8">
        <f>'ГС 1'!C88</f>
        <v>91</v>
      </c>
      <c r="D85" s="8"/>
      <c r="E85" s="16"/>
      <c r="F85" s="17"/>
      <c r="G85" s="14"/>
      <c r="H85" s="12"/>
      <c r="I85" s="8"/>
      <c r="J85" s="77">
        <f t="shared" si="27"/>
        <v>0</v>
      </c>
      <c r="K85" s="8"/>
      <c r="L85" s="8">
        <f t="shared" si="28"/>
        <v>0</v>
      </c>
      <c r="M85" s="20">
        <f t="shared" si="26"/>
        <v>0</v>
      </c>
      <c r="N85" s="8"/>
      <c r="O85" s="15"/>
      <c r="P85" s="15"/>
      <c r="Q85" s="15"/>
      <c r="R85" s="15"/>
      <c r="S85" s="15"/>
      <c r="T85" s="15"/>
      <c r="U85" s="15"/>
      <c r="V85" s="15"/>
    </row>
    <row r="86" spans="1:22">
      <c r="A86" s="8">
        <f t="shared" si="29"/>
        <v>8</v>
      </c>
      <c r="B86" s="22" t="str">
        <f>'ГС 1'!B89</f>
        <v>Пестерев А Богданов А</v>
      </c>
      <c r="C86" s="8">
        <f>'ГС 1'!C89</f>
        <v>95</v>
      </c>
      <c r="D86" s="8">
        <v>4145</v>
      </c>
      <c r="E86" s="16" t="s">
        <v>130</v>
      </c>
      <c r="F86" s="17">
        <v>156</v>
      </c>
      <c r="G86" s="14" t="s">
        <v>130</v>
      </c>
      <c r="H86" s="12">
        <v>102</v>
      </c>
      <c r="I86" s="8"/>
      <c r="J86" s="77">
        <f t="shared" si="27"/>
        <v>258</v>
      </c>
      <c r="K86" s="8">
        <v>4341</v>
      </c>
      <c r="L86" s="8">
        <f t="shared" si="28"/>
        <v>196</v>
      </c>
      <c r="M86" s="20">
        <f t="shared" si="26"/>
        <v>454</v>
      </c>
      <c r="N86" s="8"/>
      <c r="O86" s="15"/>
      <c r="P86" s="15"/>
      <c r="Q86" s="15"/>
      <c r="R86" s="15"/>
      <c r="S86" s="15"/>
      <c r="T86" s="15"/>
      <c r="U86" s="15"/>
      <c r="V86" s="15"/>
    </row>
    <row r="87" spans="1:22">
      <c r="A87" s="8">
        <f t="shared" si="29"/>
        <v>9</v>
      </c>
      <c r="B87" s="22" t="str">
        <f>'ГС 1'!B90</f>
        <v>Хлопонина М Петров П</v>
      </c>
      <c r="C87" s="8">
        <f>'ГС 1'!C90</f>
        <v>20</v>
      </c>
      <c r="D87" s="8">
        <v>5120</v>
      </c>
      <c r="E87" s="16" t="s">
        <v>128</v>
      </c>
      <c r="F87" s="17">
        <v>108</v>
      </c>
      <c r="G87" s="14" t="s">
        <v>127</v>
      </c>
      <c r="H87" s="12">
        <v>4</v>
      </c>
      <c r="I87" s="8"/>
      <c r="J87" s="77">
        <f t="shared" si="27"/>
        <v>112</v>
      </c>
      <c r="K87" s="8">
        <v>5333</v>
      </c>
      <c r="L87" s="8">
        <f t="shared" si="28"/>
        <v>213</v>
      </c>
      <c r="M87" s="20">
        <f t="shared" si="26"/>
        <v>325</v>
      </c>
      <c r="N87" s="8"/>
      <c r="O87" s="15"/>
      <c r="P87" s="15"/>
      <c r="Q87" s="15"/>
      <c r="R87" s="15"/>
      <c r="S87" s="15"/>
      <c r="T87" s="15"/>
      <c r="U87" s="15"/>
      <c r="V87" s="15"/>
    </row>
    <row r="88" spans="1:22">
      <c r="A88" s="12">
        <f t="shared" si="29"/>
        <v>10</v>
      </c>
      <c r="B88" s="75" t="str">
        <f>'ГС 1'!B91</f>
        <v>Крутина-Балдина</v>
      </c>
      <c r="C88" s="12">
        <f>'ГС 1'!C91</f>
        <v>66</v>
      </c>
      <c r="D88" s="12"/>
      <c r="E88" s="16"/>
      <c r="F88" s="17"/>
      <c r="G88" s="14"/>
      <c r="H88" s="12"/>
      <c r="I88" s="12"/>
      <c r="J88" s="77">
        <f t="shared" si="27"/>
        <v>0</v>
      </c>
      <c r="K88" s="12"/>
      <c r="L88" s="8">
        <f t="shared" si="28"/>
        <v>0</v>
      </c>
      <c r="M88" s="20">
        <f t="shared" si="26"/>
        <v>0</v>
      </c>
      <c r="N88" s="8"/>
      <c r="O88" s="15"/>
      <c r="P88" s="15"/>
      <c r="Q88" s="15"/>
      <c r="R88" s="15"/>
      <c r="S88" s="15"/>
      <c r="T88" s="15"/>
      <c r="U88" s="15"/>
      <c r="V88" s="15"/>
    </row>
    <row r="89" spans="1:22">
      <c r="A89" s="32">
        <v>11</v>
      </c>
      <c r="B89" s="76" t="s">
        <v>143</v>
      </c>
      <c r="C89" s="32">
        <v>60</v>
      </c>
      <c r="D89" s="32">
        <v>6980</v>
      </c>
      <c r="E89" s="32">
        <v>2</v>
      </c>
      <c r="F89" s="32">
        <v>108</v>
      </c>
      <c r="G89" s="32">
        <v>52</v>
      </c>
      <c r="H89" s="32">
        <v>2</v>
      </c>
      <c r="I89" s="32"/>
      <c r="J89" s="77">
        <f t="shared" si="27"/>
        <v>164</v>
      </c>
      <c r="K89" s="32">
        <v>7193</v>
      </c>
      <c r="L89" s="32">
        <v>213</v>
      </c>
      <c r="M89" s="32">
        <v>377</v>
      </c>
      <c r="N89" s="32"/>
    </row>
  </sheetData>
  <mergeCells count="17">
    <mergeCell ref="A59:N59"/>
    <mergeCell ref="A68:N68"/>
    <mergeCell ref="A74:N74"/>
    <mergeCell ref="A78:N78"/>
    <mergeCell ref="N3:N4"/>
    <mergeCell ref="A49:N49"/>
    <mergeCell ref="A65:N65"/>
    <mergeCell ref="A1:N1"/>
    <mergeCell ref="A3:A4"/>
    <mergeCell ref="B3:B4"/>
    <mergeCell ref="C3:C4"/>
    <mergeCell ref="D3:D4"/>
    <mergeCell ref="E3:I3"/>
    <mergeCell ref="J3:J4"/>
    <mergeCell ref="K3:K4"/>
    <mergeCell ref="L3:L4"/>
    <mergeCell ref="M3:M4"/>
  </mergeCells>
  <pageMargins left="0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tabSelected="1" workbookViewId="0">
      <selection activeCell="D5" sqref="D5"/>
    </sheetView>
  </sheetViews>
  <sheetFormatPr defaultRowHeight="15.75"/>
  <cols>
    <col min="2" max="2" width="46.42578125" style="56" customWidth="1"/>
    <col min="3" max="3" width="9" style="25" customWidth="1"/>
    <col min="4" max="4" width="18.85546875" style="25" customWidth="1"/>
    <col min="5" max="5" width="18.28515625" style="25" customWidth="1"/>
    <col min="6" max="6" width="14.140625" style="24" customWidth="1"/>
    <col min="7" max="7" width="14.28515625" style="78" customWidth="1"/>
    <col min="8" max="16384" width="9.140625" style="24"/>
  </cols>
  <sheetData>
    <row r="1" spans="1:7">
      <c r="A1" s="24"/>
      <c r="B1" s="57" t="s">
        <v>52</v>
      </c>
    </row>
    <row r="2" spans="1:7" ht="16.5" thickBot="1">
      <c r="A2" s="4"/>
      <c r="B2" s="55"/>
    </row>
    <row r="3" spans="1:7" ht="15" customHeight="1">
      <c r="A3" s="92" t="s">
        <v>0</v>
      </c>
      <c r="B3" s="94" t="s">
        <v>1</v>
      </c>
      <c r="C3" s="106" t="s">
        <v>2</v>
      </c>
      <c r="D3" s="106" t="s">
        <v>53</v>
      </c>
      <c r="E3" s="106" t="s">
        <v>54</v>
      </c>
      <c r="F3" s="106" t="s">
        <v>55</v>
      </c>
      <c r="G3" s="103" t="s">
        <v>33</v>
      </c>
    </row>
    <row r="4" spans="1:7" ht="15.75" customHeight="1" thickBot="1">
      <c r="A4" s="105"/>
      <c r="B4" s="95"/>
      <c r="C4" s="107"/>
      <c r="D4" s="107"/>
      <c r="E4" s="107"/>
      <c r="F4" s="107"/>
      <c r="G4" s="104"/>
    </row>
    <row r="5" spans="1:7" ht="16.5" thickBot="1">
      <c r="A5" s="48">
        <v>1</v>
      </c>
      <c r="B5" s="22" t="s">
        <v>15</v>
      </c>
      <c r="C5" s="49">
        <f>'ГС 1'!C5</f>
        <v>59</v>
      </c>
      <c r="D5" s="62">
        <f>'ГС 1'!O5</f>
        <v>156</v>
      </c>
      <c r="E5" s="62">
        <f>'ГС 2'!M5</f>
        <v>154</v>
      </c>
      <c r="F5" s="50">
        <v>154</v>
      </c>
      <c r="G5" s="84">
        <v>16</v>
      </c>
    </row>
    <row r="6" spans="1:7" ht="16.5" thickBot="1">
      <c r="A6" s="48">
        <v>2</v>
      </c>
      <c r="B6" s="22" t="s">
        <v>16</v>
      </c>
      <c r="C6" s="30">
        <f>'ГС 1'!C6</f>
        <v>57</v>
      </c>
      <c r="D6" s="62">
        <f>'ГС 1'!O6</f>
        <v>168</v>
      </c>
      <c r="E6" s="62">
        <f>'ГС 2'!M6</f>
        <v>235</v>
      </c>
      <c r="F6" s="26">
        <v>168</v>
      </c>
      <c r="G6" s="79">
        <v>19</v>
      </c>
    </row>
    <row r="7" spans="1:7" ht="16.5" thickBot="1">
      <c r="A7" s="48">
        <v>3</v>
      </c>
      <c r="B7" s="22" t="s">
        <v>17</v>
      </c>
      <c r="C7" s="30">
        <f>'ГС 1'!C7</f>
        <v>74</v>
      </c>
      <c r="D7" s="62">
        <f>'ГС 1'!O7</f>
        <v>284</v>
      </c>
      <c r="E7" s="62">
        <f>'ГС 2'!M7</f>
        <v>156</v>
      </c>
      <c r="F7" s="26">
        <v>156</v>
      </c>
      <c r="G7" s="79">
        <v>17</v>
      </c>
    </row>
    <row r="8" spans="1:7" ht="16.5" thickBot="1">
      <c r="A8" s="48">
        <v>4</v>
      </c>
      <c r="B8" s="22" t="s">
        <v>18</v>
      </c>
      <c r="C8" s="30">
        <f>'ГС 1'!C8</f>
        <v>73</v>
      </c>
      <c r="D8" s="62">
        <f>'ГС 1'!O8</f>
        <v>147</v>
      </c>
      <c r="E8" s="62">
        <f>'ГС 2'!M8</f>
        <v>127</v>
      </c>
      <c r="F8" s="26">
        <v>127</v>
      </c>
      <c r="G8" s="79">
        <v>9</v>
      </c>
    </row>
    <row r="9" spans="1:7" ht="16.5" thickBot="1">
      <c r="A9" s="48">
        <v>5</v>
      </c>
      <c r="B9" s="22" t="s">
        <v>10</v>
      </c>
      <c r="C9" s="30">
        <f>'ГС 1'!C9</f>
        <v>62</v>
      </c>
      <c r="D9" s="62">
        <f>'ГС 1'!O9</f>
        <v>304</v>
      </c>
      <c r="E9" s="62">
        <f>'ГС 2'!M9</f>
        <v>382</v>
      </c>
      <c r="F9" s="26">
        <v>304</v>
      </c>
      <c r="G9" s="79">
        <v>32</v>
      </c>
    </row>
    <row r="10" spans="1:7" ht="16.5" thickBot="1">
      <c r="A10" s="48">
        <v>6</v>
      </c>
      <c r="B10" s="22" t="s">
        <v>19</v>
      </c>
      <c r="C10" s="30">
        <f>'ГС 1'!C10</f>
        <v>35</v>
      </c>
      <c r="D10" s="62">
        <f>'ГС 1'!O10</f>
        <v>249</v>
      </c>
      <c r="E10" s="62" t="e">
        <f>'ГС 2'!M10</f>
        <v>#VALUE!</v>
      </c>
      <c r="F10" s="26">
        <v>249</v>
      </c>
      <c r="G10" s="79">
        <v>26</v>
      </c>
    </row>
    <row r="11" spans="1:7" ht="16.5" thickBot="1">
      <c r="A11" s="48">
        <v>7</v>
      </c>
      <c r="B11" s="22" t="s">
        <v>20</v>
      </c>
      <c r="C11" s="30">
        <f>'ГС 1'!C11</f>
        <v>36</v>
      </c>
      <c r="D11" s="62">
        <f>'ГС 1'!O11</f>
        <v>515</v>
      </c>
      <c r="E11" s="62" t="e">
        <f>'ГС 2'!M11</f>
        <v>#VALUE!</v>
      </c>
      <c r="F11" s="26">
        <v>515</v>
      </c>
      <c r="G11" s="79">
        <v>37</v>
      </c>
    </row>
    <row r="12" spans="1:7" ht="16.5" thickBot="1">
      <c r="A12" s="48">
        <v>8</v>
      </c>
      <c r="B12" s="22" t="s">
        <v>21</v>
      </c>
      <c r="C12" s="30">
        <f>'ГС 1'!C12</f>
        <v>43</v>
      </c>
      <c r="D12" s="62">
        <f>'ГС 1'!O12</f>
        <v>162</v>
      </c>
      <c r="E12" s="62">
        <f>'ГС 2'!M12</f>
        <v>193</v>
      </c>
      <c r="F12" s="26">
        <v>162</v>
      </c>
      <c r="G12" s="79">
        <v>18</v>
      </c>
    </row>
    <row r="13" spans="1:7" ht="16.5" thickBot="1">
      <c r="A13" s="48">
        <v>9</v>
      </c>
      <c r="B13" s="22" t="s">
        <v>23</v>
      </c>
      <c r="C13" s="30">
        <f>'ГС 1'!C13</f>
        <v>30</v>
      </c>
      <c r="D13" s="62">
        <f>'ГС 1'!O13</f>
        <v>323</v>
      </c>
      <c r="E13" s="62">
        <f>'ГС 2'!M13</f>
        <v>315</v>
      </c>
      <c r="F13" s="26">
        <f>E13</f>
        <v>315</v>
      </c>
      <c r="G13" s="79">
        <v>33</v>
      </c>
    </row>
    <row r="14" spans="1:7" ht="16.5" thickBot="1">
      <c r="A14" s="48">
        <v>10</v>
      </c>
      <c r="B14" s="22" t="s">
        <v>24</v>
      </c>
      <c r="C14" s="30">
        <f>'ГС 1'!C14</f>
        <v>94</v>
      </c>
      <c r="D14" s="62">
        <f>'ГС 1'!O14</f>
        <v>239</v>
      </c>
      <c r="E14" s="62">
        <f>'ГС 2'!M14</f>
        <v>145</v>
      </c>
      <c r="F14" s="26">
        <f>E14</f>
        <v>145</v>
      </c>
      <c r="G14" s="79">
        <v>15</v>
      </c>
    </row>
    <row r="15" spans="1:7" ht="16.5" thickBot="1">
      <c r="A15" s="48">
        <v>11</v>
      </c>
      <c r="B15" s="22" t="s">
        <v>9</v>
      </c>
      <c r="C15" s="30">
        <f>'ГС 1'!C15</f>
        <v>45</v>
      </c>
      <c r="D15" s="62">
        <f>'ГС 1'!O15</f>
        <v>108</v>
      </c>
      <c r="E15" s="62">
        <f>'ГС 2'!M15</f>
        <v>133</v>
      </c>
      <c r="F15" s="26">
        <f>D15</f>
        <v>108</v>
      </c>
      <c r="G15" s="87">
        <v>4</v>
      </c>
    </row>
    <row r="16" spans="1:7" ht="16.5" thickBot="1">
      <c r="A16" s="48">
        <v>12</v>
      </c>
      <c r="B16" s="22" t="s">
        <v>25</v>
      </c>
      <c r="C16" s="30">
        <f>'ГС 1'!C16</f>
        <v>75</v>
      </c>
      <c r="D16" s="62">
        <f>'ГС 1'!O16</f>
        <v>244</v>
      </c>
      <c r="E16" s="62">
        <f>'ГС 2'!M16</f>
        <v>173</v>
      </c>
      <c r="F16" s="26">
        <f>E16</f>
        <v>173</v>
      </c>
      <c r="G16" s="79">
        <v>21</v>
      </c>
    </row>
    <row r="17" spans="1:9" ht="16.5" thickBot="1">
      <c r="A17" s="48">
        <v>13</v>
      </c>
      <c r="B17" s="22" t="s">
        <v>26</v>
      </c>
      <c r="C17" s="30">
        <f>'ГС 1'!C17</f>
        <v>76</v>
      </c>
      <c r="D17" s="62">
        <f>'ГС 1'!O17</f>
        <v>255</v>
      </c>
      <c r="E17" s="62">
        <f>'ГС 2'!M17</f>
        <v>249</v>
      </c>
      <c r="F17" s="26">
        <f>E17</f>
        <v>249</v>
      </c>
      <c r="G17" s="79">
        <v>27</v>
      </c>
    </row>
    <row r="18" spans="1:9" ht="16.5" thickBot="1">
      <c r="A18" s="48">
        <v>14</v>
      </c>
      <c r="B18" s="22" t="s">
        <v>27</v>
      </c>
      <c r="C18" s="30">
        <f>'ГС 1'!C18</f>
        <v>77</v>
      </c>
      <c r="D18" s="62">
        <f>'ГС 1'!O18</f>
        <v>154</v>
      </c>
      <c r="E18" s="62">
        <f>'ГС 2'!M18</f>
        <v>137</v>
      </c>
      <c r="F18" s="26">
        <f>E18</f>
        <v>137</v>
      </c>
      <c r="G18" s="79">
        <v>13</v>
      </c>
    </row>
    <row r="19" spans="1:9" ht="16.5" thickBot="1">
      <c r="A19" s="48">
        <v>15</v>
      </c>
      <c r="B19" s="22" t="s">
        <v>28</v>
      </c>
      <c r="C19" s="30">
        <f>'ГС 1'!C19</f>
        <v>69</v>
      </c>
      <c r="D19" s="62">
        <f>'ГС 1'!O19</f>
        <v>104</v>
      </c>
      <c r="E19" s="62">
        <f>'ГС 2'!M19</f>
        <v>104</v>
      </c>
      <c r="F19" s="26">
        <v>104</v>
      </c>
      <c r="G19" s="87">
        <v>3</v>
      </c>
    </row>
    <row r="20" spans="1:9" s="29" customFormat="1" ht="16.5" thickBot="1">
      <c r="A20" s="48">
        <v>16</v>
      </c>
      <c r="B20" s="22" t="s">
        <v>29</v>
      </c>
      <c r="C20" s="30">
        <f>'ГС 1'!C20</f>
        <v>78</v>
      </c>
      <c r="D20" s="62">
        <f>'ГС 1'!O20</f>
        <v>410</v>
      </c>
      <c r="E20" s="62">
        <f>'ГС 2'!M20</f>
        <v>361</v>
      </c>
      <c r="F20" s="28">
        <v>361</v>
      </c>
      <c r="G20" s="80">
        <v>34</v>
      </c>
    </row>
    <row r="21" spans="1:9" ht="16.5" thickBot="1">
      <c r="A21" s="48">
        <v>17</v>
      </c>
      <c r="B21" s="22" t="s">
        <v>30</v>
      </c>
      <c r="C21" s="30">
        <f>'ГС 1'!C21</f>
        <v>79</v>
      </c>
      <c r="D21" s="62">
        <f>'ГС 1'!O21</f>
        <v>159</v>
      </c>
      <c r="E21" s="62">
        <f>'ГС 2'!M21</f>
        <v>117</v>
      </c>
      <c r="F21" s="26">
        <v>117</v>
      </c>
      <c r="G21" s="79">
        <v>8</v>
      </c>
      <c r="I21" s="24" t="s">
        <v>144</v>
      </c>
    </row>
    <row r="22" spans="1:9" ht="16.5" thickBot="1">
      <c r="A22" s="48">
        <v>18</v>
      </c>
      <c r="B22" s="22" t="s">
        <v>31</v>
      </c>
      <c r="C22" s="30">
        <f>'ГС 1'!C22</f>
        <v>93</v>
      </c>
      <c r="D22" s="62">
        <f>'ГС 1'!O22</f>
        <v>371</v>
      </c>
      <c r="E22" s="62">
        <f>'ГС 2'!M22</f>
        <v>235</v>
      </c>
      <c r="F22" s="26">
        <v>235</v>
      </c>
      <c r="G22" s="79">
        <v>25</v>
      </c>
    </row>
    <row r="23" spans="1:9" ht="16.5" thickBot="1">
      <c r="A23" s="48">
        <v>19</v>
      </c>
      <c r="B23" s="22" t="s">
        <v>75</v>
      </c>
      <c r="C23" s="30">
        <f>'ГС 1'!C26</f>
        <v>25</v>
      </c>
      <c r="D23" s="62">
        <f>'ГС 1'!O26</f>
        <v>138</v>
      </c>
      <c r="E23" s="62">
        <f>'ГС 2'!M26</f>
        <v>129</v>
      </c>
      <c r="F23" s="26">
        <v>129</v>
      </c>
      <c r="G23" s="79">
        <v>12</v>
      </c>
    </row>
    <row r="24" spans="1:9" ht="16.5" thickBot="1">
      <c r="A24" s="48">
        <v>20</v>
      </c>
      <c r="B24" s="22" t="s">
        <v>77</v>
      </c>
      <c r="C24" s="30">
        <f>'ГС 1'!C28</f>
        <v>42</v>
      </c>
      <c r="D24" s="62">
        <f>'ГС 1'!O28</f>
        <v>174</v>
      </c>
      <c r="E24" s="62">
        <f>'ГС 2'!M28</f>
        <v>209</v>
      </c>
      <c r="F24" s="26">
        <v>174</v>
      </c>
      <c r="G24" s="79">
        <v>22</v>
      </c>
    </row>
    <row r="25" spans="1:9" ht="16.5" thickBot="1">
      <c r="A25" s="48">
        <v>21</v>
      </c>
      <c r="B25" s="22" t="s">
        <v>78</v>
      </c>
      <c r="C25" s="30">
        <f>'ГС 1'!C29</f>
        <v>81</v>
      </c>
      <c r="D25" s="62">
        <f>'ГС 1'!O29</f>
        <v>294</v>
      </c>
      <c r="E25" s="62">
        <f>'ГС 2'!M29</f>
        <v>395</v>
      </c>
      <c r="F25" s="26">
        <v>294</v>
      </c>
      <c r="G25" s="79">
        <v>31</v>
      </c>
    </row>
    <row r="26" spans="1:9" ht="16.5" thickBot="1">
      <c r="A26" s="48">
        <v>22</v>
      </c>
      <c r="B26" s="22" t="s">
        <v>79</v>
      </c>
      <c r="C26" s="30">
        <f>'ГС 1'!C30</f>
        <v>89</v>
      </c>
      <c r="D26" s="62">
        <f>'ГС 1'!O30</f>
        <v>112</v>
      </c>
      <c r="E26" s="62">
        <f>'ГС 2'!M30</f>
        <v>102</v>
      </c>
      <c r="F26" s="26">
        <v>102</v>
      </c>
      <c r="G26" s="87">
        <v>2</v>
      </c>
    </row>
    <row r="27" spans="1:9" ht="16.5" thickBot="1">
      <c r="A27" s="48">
        <v>23</v>
      </c>
      <c r="B27" s="22" t="s">
        <v>80</v>
      </c>
      <c r="C27" s="30">
        <f>'ГС 1'!C31</f>
        <v>63</v>
      </c>
      <c r="D27" s="62">
        <f>'ГС 1'!O31</f>
        <v>138</v>
      </c>
      <c r="E27" s="62">
        <f>'ГС 2'!M31</f>
        <v>155</v>
      </c>
      <c r="F27" s="26">
        <v>138</v>
      </c>
      <c r="G27" s="79">
        <v>14</v>
      </c>
    </row>
    <row r="28" spans="1:9" ht="16.5" thickBot="1">
      <c r="A28" s="48">
        <v>24</v>
      </c>
      <c r="B28" s="22" t="s">
        <v>82</v>
      </c>
      <c r="C28" s="30">
        <f>'ГС 1'!C33</f>
        <v>83</v>
      </c>
      <c r="D28" s="62">
        <f>'ГС 1'!O33</f>
        <v>121</v>
      </c>
      <c r="E28" s="62">
        <f>'ГС 2'!M33</f>
        <v>108</v>
      </c>
      <c r="F28" s="26">
        <v>108</v>
      </c>
      <c r="G28" s="87">
        <v>5</v>
      </c>
    </row>
    <row r="29" spans="1:9" ht="16.5" thickBot="1">
      <c r="A29" s="48">
        <v>25</v>
      </c>
      <c r="B29" s="53" t="s">
        <v>93</v>
      </c>
      <c r="C29" s="30">
        <f>'ГС 1'!C35</f>
        <v>48</v>
      </c>
      <c r="D29" s="62">
        <f>'ГС 1'!O35</f>
        <v>374</v>
      </c>
      <c r="E29" s="62">
        <f>'ГС 2'!M35</f>
        <v>423</v>
      </c>
      <c r="F29" s="26">
        <v>374</v>
      </c>
      <c r="G29" s="79">
        <v>35</v>
      </c>
    </row>
    <row r="30" spans="1:9" ht="16.5" thickBot="1">
      <c r="A30" s="48">
        <v>26</v>
      </c>
      <c r="B30" s="53" t="str">
        <f>'ГС 1'!B36</f>
        <v>Ананьев Сергей</v>
      </c>
      <c r="C30" s="30">
        <f>'ГС 1'!C36</f>
        <v>11</v>
      </c>
      <c r="D30" s="62">
        <f>'ГС 1'!O36</f>
        <v>141</v>
      </c>
      <c r="E30" s="62">
        <f>'ГС 2'!M36</f>
        <v>128</v>
      </c>
      <c r="F30" s="26">
        <v>128</v>
      </c>
      <c r="G30" s="79">
        <v>11</v>
      </c>
    </row>
    <row r="31" spans="1:9" ht="16.5" thickBot="1">
      <c r="A31" s="48">
        <v>27</v>
      </c>
      <c r="B31" s="53" t="str">
        <f>'ГС 1'!B37</f>
        <v>Есин Николай</v>
      </c>
      <c r="C31" s="30">
        <f>'ГС 1'!C37</f>
        <v>15</v>
      </c>
      <c r="D31" s="62">
        <f>'ГС 1'!O37</f>
        <v>127</v>
      </c>
      <c r="E31" s="62">
        <f>'ГС 2'!M37</f>
        <v>110</v>
      </c>
      <c r="F31" s="27">
        <v>110</v>
      </c>
      <c r="G31" s="79">
        <v>6</v>
      </c>
    </row>
    <row r="32" spans="1:9" ht="16.5" thickBot="1">
      <c r="A32" s="48">
        <v>28</v>
      </c>
      <c r="B32" s="53" t="str">
        <f>'ГС 1'!B38</f>
        <v>Казанский Владимир</v>
      </c>
      <c r="C32" s="30">
        <f>'ГС 1'!C38</f>
        <v>27</v>
      </c>
      <c r="D32" s="62">
        <f>'ГС 1'!O38</f>
        <v>101</v>
      </c>
      <c r="E32" s="62">
        <f>'ГС 2'!M38</f>
        <v>95</v>
      </c>
      <c r="F32" s="27">
        <v>103</v>
      </c>
      <c r="G32" s="87">
        <v>1</v>
      </c>
    </row>
    <row r="33" spans="1:38" ht="16.5" thickBot="1">
      <c r="A33" s="48">
        <v>29</v>
      </c>
      <c r="B33" s="53" t="str">
        <f>'ГС 1'!B40</f>
        <v>Яковенко Андрей</v>
      </c>
      <c r="C33" s="30">
        <f>'ГС 1'!C40</f>
        <v>37</v>
      </c>
      <c r="D33" s="62">
        <f>'ГС 1'!O40</f>
        <v>217</v>
      </c>
      <c r="E33" s="62">
        <f>'ГС 2'!M40</f>
        <v>215</v>
      </c>
      <c r="F33" s="26">
        <v>217</v>
      </c>
      <c r="G33" s="79">
        <v>24</v>
      </c>
    </row>
    <row r="34" spans="1:38" ht="16.5" thickBot="1">
      <c r="A34" s="48">
        <v>30</v>
      </c>
      <c r="B34" s="53" t="str">
        <f>'ГС 1'!B41</f>
        <v>Мельник Даниил</v>
      </c>
      <c r="C34" s="30">
        <f>'ГС 1'!C41</f>
        <v>39</v>
      </c>
      <c r="D34" s="62">
        <f>'ГС 1'!O41</f>
        <v>247</v>
      </c>
      <c r="E34" s="62">
        <f>'ГС 2'!M41</f>
        <v>210</v>
      </c>
      <c r="F34" s="26">
        <v>210</v>
      </c>
      <c r="G34" s="79">
        <v>23</v>
      </c>
    </row>
    <row r="35" spans="1:38" ht="16.5" thickBot="1">
      <c r="A35" s="48">
        <v>31</v>
      </c>
      <c r="B35" s="53" t="str">
        <f>'ГС 1'!B42</f>
        <v>Алтунджи Сергей</v>
      </c>
      <c r="C35" s="30">
        <f>'ГС 1'!C42</f>
        <v>56</v>
      </c>
      <c r="D35" s="62">
        <f>'ГС 1'!O42</f>
        <v>157</v>
      </c>
      <c r="E35" s="62">
        <f>'ГС 2'!M42</f>
        <v>128</v>
      </c>
      <c r="F35" s="26">
        <v>128</v>
      </c>
      <c r="G35" s="79">
        <v>10</v>
      </c>
    </row>
    <row r="36" spans="1:38" ht="16.5" thickBot="1">
      <c r="A36" s="48">
        <v>32</v>
      </c>
      <c r="B36" s="53" t="str">
        <f>'ГС 1'!B43</f>
        <v>Елизаров Андрей</v>
      </c>
      <c r="C36" s="30">
        <f>'ГС 1'!C43</f>
        <v>67</v>
      </c>
      <c r="D36" s="62">
        <f>'ГС 1'!O43</f>
        <v>288</v>
      </c>
      <c r="E36" s="62">
        <f>'ГС 2'!M43</f>
        <v>0</v>
      </c>
      <c r="F36" s="26">
        <v>288</v>
      </c>
      <c r="G36" s="79">
        <v>29</v>
      </c>
    </row>
    <row r="37" spans="1:38" ht="16.5" thickBot="1">
      <c r="A37" s="48">
        <v>33</v>
      </c>
      <c r="B37" s="53" t="str">
        <f>'ГС 1'!B44</f>
        <v>Хижняков Алексей</v>
      </c>
      <c r="C37" s="30">
        <f>'ГС 1'!C44</f>
        <v>72</v>
      </c>
      <c r="D37" s="62">
        <f>'ГС 1'!O44</f>
        <v>129</v>
      </c>
      <c r="E37" s="62">
        <f>'ГС 2'!M44</f>
        <v>116</v>
      </c>
      <c r="F37" s="26">
        <v>116</v>
      </c>
      <c r="G37" s="79">
        <v>7</v>
      </c>
    </row>
    <row r="38" spans="1:38" ht="16.5" thickBot="1">
      <c r="A38" s="48">
        <v>34</v>
      </c>
      <c r="B38" s="53" t="str">
        <f>'ГС 1'!B45</f>
        <v>Соболев Виктор</v>
      </c>
      <c r="C38" s="30">
        <f>'ГС 1'!C45</f>
        <v>86</v>
      </c>
      <c r="D38" s="62">
        <f>'ГС 1'!O45</f>
        <v>416</v>
      </c>
      <c r="E38" s="62">
        <f>'ГС 2'!M45</f>
        <v>286</v>
      </c>
      <c r="F38" s="27">
        <v>286</v>
      </c>
      <c r="G38" s="79">
        <v>28</v>
      </c>
    </row>
    <row r="39" spans="1:38" customFormat="1" ht="16.5" thickBot="1">
      <c r="A39" s="48">
        <v>35</v>
      </c>
      <c r="B39" s="53" t="str">
        <f>'ГС 1'!B46</f>
        <v>Поняков Андрей</v>
      </c>
      <c r="C39" s="30">
        <f>'ГС 1'!C46</f>
        <v>88</v>
      </c>
      <c r="D39" s="62">
        <f>'ГС 1'!O46</f>
        <v>170</v>
      </c>
      <c r="E39" s="62">
        <f>'ГС 2'!M46</f>
        <v>387</v>
      </c>
      <c r="F39" s="118">
        <v>170</v>
      </c>
      <c r="G39" s="117">
        <v>20</v>
      </c>
      <c r="H39" s="24"/>
      <c r="I39" s="24"/>
      <c r="J39" s="24"/>
      <c r="K39" s="24"/>
    </row>
    <row r="40" spans="1:38" customFormat="1" ht="16.5" thickBot="1">
      <c r="A40" s="48">
        <v>36</v>
      </c>
      <c r="B40" s="53" t="str">
        <f>'ГС 1'!B47</f>
        <v>Коекин Михаил</v>
      </c>
      <c r="C40" s="30">
        <f>'ГС 1'!C47</f>
        <v>96</v>
      </c>
      <c r="D40" s="62">
        <f>'ГС 1'!O47</f>
        <v>391</v>
      </c>
      <c r="E40" s="62">
        <f>'ГС 2'!M47</f>
        <v>419</v>
      </c>
      <c r="F40" s="119">
        <v>391</v>
      </c>
      <c r="G40" s="81">
        <v>36</v>
      </c>
      <c r="H40" s="24"/>
      <c r="I40" s="24"/>
      <c r="J40" s="24"/>
      <c r="K40" s="24"/>
    </row>
    <row r="41" spans="1:38" customFormat="1">
      <c r="A41" s="48">
        <v>37</v>
      </c>
      <c r="B41" s="53" t="str">
        <f>'ГС 1'!B48</f>
        <v>Хлопонин Максим</v>
      </c>
      <c r="C41" s="30">
        <f>'ГС 1'!C48</f>
        <v>97</v>
      </c>
      <c r="D41" s="62">
        <f>'ГС 1'!O48</f>
        <v>332</v>
      </c>
      <c r="E41" s="62">
        <f>'ГС 2'!M48</f>
        <v>289</v>
      </c>
      <c r="F41" s="119">
        <v>289</v>
      </c>
      <c r="G41" s="81">
        <v>30</v>
      </c>
      <c r="H41" s="24"/>
      <c r="I41" s="24"/>
      <c r="J41" s="24"/>
      <c r="K41" s="24"/>
    </row>
    <row r="42" spans="1:38" s="32" customFormat="1" ht="21.75" thickBot="1">
      <c r="A42" s="108" t="s">
        <v>94</v>
      </c>
      <c r="B42" s="109"/>
      <c r="C42" s="109"/>
      <c r="D42" s="109"/>
      <c r="E42" s="109"/>
      <c r="F42" s="109"/>
      <c r="G42" s="111"/>
      <c r="H42" s="24"/>
      <c r="I42" s="24"/>
      <c r="J42" s="24"/>
      <c r="K42" s="24"/>
      <c r="L42" s="24"/>
      <c r="M42" s="24"/>
      <c r="N42" s="24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customFormat="1" ht="16.5" thickBot="1">
      <c r="A43" s="48">
        <v>1</v>
      </c>
      <c r="B43" s="23" t="s">
        <v>44</v>
      </c>
      <c r="C43" s="58">
        <f>'ГС 1'!C50</f>
        <v>85</v>
      </c>
      <c r="D43" s="59">
        <f>'ГС 1'!O50</f>
        <v>124</v>
      </c>
      <c r="E43" s="70">
        <f>'ГС 2'!M50</f>
        <v>114</v>
      </c>
      <c r="F43" s="59" t="s">
        <v>145</v>
      </c>
      <c r="G43" s="82" t="s">
        <v>142</v>
      </c>
      <c r="H43" s="24"/>
      <c r="I43" s="24"/>
      <c r="J43" s="24"/>
      <c r="K43" s="24"/>
      <c r="L43" s="24"/>
      <c r="M43" s="24"/>
      <c r="N43" s="24"/>
      <c r="O43" s="15"/>
      <c r="P43" s="15"/>
      <c r="Q43" s="15"/>
      <c r="R43" s="15"/>
      <c r="S43" s="15"/>
      <c r="T43" s="15"/>
      <c r="U43" s="15"/>
      <c r="V43" s="15"/>
    </row>
    <row r="44" spans="1:38" customFormat="1" ht="16.5" thickBot="1">
      <c r="A44" s="48">
        <v>2</v>
      </c>
      <c r="B44" s="22" t="s">
        <v>47</v>
      </c>
      <c r="C44" s="8">
        <f>'ГС 1'!C53</f>
        <v>68</v>
      </c>
      <c r="D44" s="20">
        <f>'ГС 1'!O53</f>
        <v>201</v>
      </c>
      <c r="E44" s="70">
        <f>'ГС 2'!M53</f>
        <v>186</v>
      </c>
      <c r="F44" s="17">
        <v>186</v>
      </c>
      <c r="G44" s="83" t="s">
        <v>146</v>
      </c>
      <c r="H44" s="24"/>
      <c r="I44" s="24"/>
      <c r="J44" s="24"/>
      <c r="K44" s="24"/>
      <c r="L44" s="24"/>
      <c r="M44" s="24"/>
      <c r="N44" s="24"/>
      <c r="O44" s="15"/>
      <c r="P44" s="15"/>
      <c r="Q44" s="15"/>
      <c r="R44" s="15"/>
      <c r="S44" s="15"/>
      <c r="T44" s="15"/>
      <c r="U44" s="15"/>
      <c r="V44" s="15"/>
    </row>
    <row r="45" spans="1:38" customFormat="1" ht="16.5" thickBot="1">
      <c r="A45" s="48">
        <v>3</v>
      </c>
      <c r="B45" s="22" t="s">
        <v>48</v>
      </c>
      <c r="C45" s="8">
        <f>'ГС 1'!C54</f>
        <v>98</v>
      </c>
      <c r="D45" s="20">
        <f>'ГС 1'!O54</f>
        <v>358</v>
      </c>
      <c r="E45" s="70">
        <f>'ГС 2'!M54</f>
        <v>475</v>
      </c>
      <c r="F45" s="17">
        <v>358</v>
      </c>
      <c r="G45" s="83" t="s">
        <v>147</v>
      </c>
      <c r="H45" s="24"/>
      <c r="I45" s="24"/>
      <c r="J45" s="24"/>
      <c r="K45" s="24"/>
      <c r="L45" s="24"/>
      <c r="M45" s="24"/>
      <c r="N45" s="24"/>
      <c r="O45" s="15"/>
      <c r="P45" s="15"/>
      <c r="Q45" s="15"/>
      <c r="R45" s="15"/>
      <c r="S45" s="15"/>
      <c r="T45" s="15"/>
      <c r="U45" s="15"/>
      <c r="V45" s="15"/>
    </row>
    <row r="46" spans="1:38" customFormat="1" ht="16.5" thickBot="1">
      <c r="A46" s="48">
        <v>4</v>
      </c>
      <c r="B46" s="22" t="s">
        <v>158</v>
      </c>
      <c r="C46" s="8">
        <f>'ГС 1'!C55</f>
        <v>34</v>
      </c>
      <c r="D46" s="20" t="e">
        <f>'ГС 1'!O55</f>
        <v>#VALUE!</v>
      </c>
      <c r="E46" s="70">
        <f>'ГС 2'!M55</f>
        <v>615</v>
      </c>
      <c r="F46" s="17">
        <v>615</v>
      </c>
      <c r="G46" s="83" t="s">
        <v>131</v>
      </c>
      <c r="H46" s="24"/>
      <c r="I46" s="24"/>
      <c r="J46" s="24"/>
      <c r="K46" s="24"/>
      <c r="L46" s="24"/>
      <c r="M46" s="24"/>
      <c r="N46" s="24"/>
      <c r="O46" s="15"/>
      <c r="P46" s="15"/>
      <c r="Q46" s="15"/>
      <c r="R46" s="15"/>
      <c r="S46" s="15"/>
      <c r="T46" s="15"/>
      <c r="U46" s="15"/>
      <c r="V46" s="15"/>
    </row>
    <row r="47" spans="1:38" customFormat="1" ht="16.5" thickBot="1">
      <c r="A47" s="48">
        <v>5</v>
      </c>
      <c r="B47" s="22" t="s">
        <v>84</v>
      </c>
      <c r="C47" s="8">
        <f>'ГС 1'!C56</f>
        <v>65</v>
      </c>
      <c r="D47" s="20">
        <f>'ГС 1'!O56</f>
        <v>419</v>
      </c>
      <c r="E47" s="70">
        <f>'ГС 2'!M56</f>
        <v>306</v>
      </c>
      <c r="F47" s="17">
        <v>306</v>
      </c>
      <c r="G47" s="83" t="s">
        <v>128</v>
      </c>
      <c r="H47" s="24"/>
      <c r="I47" s="24"/>
      <c r="J47" s="24"/>
      <c r="K47" s="24"/>
      <c r="L47" s="24"/>
      <c r="M47" s="24"/>
      <c r="N47" s="24"/>
      <c r="O47" s="15"/>
      <c r="P47" s="15"/>
      <c r="Q47" s="15"/>
      <c r="R47" s="15"/>
      <c r="S47" s="15"/>
      <c r="T47" s="15"/>
      <c r="U47" s="15"/>
      <c r="V47" s="15"/>
    </row>
    <row r="48" spans="1:38" customFormat="1" ht="16.5" thickBot="1">
      <c r="A48" s="48">
        <v>6</v>
      </c>
      <c r="B48" s="22" t="s">
        <v>86</v>
      </c>
      <c r="C48" s="8">
        <f>'ГС 1'!C58</f>
        <v>92</v>
      </c>
      <c r="D48" s="20">
        <f>'ГС 1'!O58</f>
        <v>139</v>
      </c>
      <c r="E48" s="70">
        <f>'ГС 2'!M58</f>
        <v>155</v>
      </c>
      <c r="F48" s="17">
        <v>139</v>
      </c>
      <c r="G48" s="83" t="s">
        <v>125</v>
      </c>
      <c r="H48" s="24"/>
      <c r="I48" s="24"/>
      <c r="J48" s="24"/>
      <c r="K48" s="24"/>
      <c r="L48" s="24"/>
      <c r="M48" s="24"/>
      <c r="N48" s="24"/>
      <c r="O48" s="15"/>
      <c r="P48" s="15"/>
      <c r="Q48" s="15"/>
      <c r="R48" s="15"/>
      <c r="S48" s="15"/>
      <c r="T48" s="15"/>
      <c r="U48" s="15"/>
      <c r="V48" s="15"/>
    </row>
    <row r="49" spans="1:38" s="32" customFormat="1" ht="21.75" thickBot="1">
      <c r="A49" s="108" t="s">
        <v>95</v>
      </c>
      <c r="B49" s="109"/>
      <c r="C49" s="109"/>
      <c r="D49" s="109"/>
      <c r="E49" s="109"/>
      <c r="F49" s="109"/>
      <c r="G49" s="111"/>
      <c r="H49" s="24"/>
      <c r="I49" s="24"/>
      <c r="J49" s="24"/>
      <c r="K49" s="24"/>
      <c r="L49" s="24"/>
      <c r="M49" s="24"/>
      <c r="N49" s="24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ht="16.5" thickBot="1">
      <c r="A50" s="61">
        <v>1</v>
      </c>
      <c r="B50" s="22" t="s">
        <v>12</v>
      </c>
      <c r="C50" s="30">
        <f>'ГС 1'!C61</f>
        <v>54</v>
      </c>
      <c r="D50" s="60">
        <f>'ГС 1'!O61</f>
        <v>135</v>
      </c>
      <c r="E50" s="70">
        <f>'ГС 2'!M60</f>
        <v>184</v>
      </c>
      <c r="F50" s="27">
        <v>135</v>
      </c>
      <c r="G50" s="79">
        <v>2</v>
      </c>
    </row>
    <row r="51" spans="1:38" ht="16.5" thickBot="1">
      <c r="A51" s="61">
        <f t="shared" ref="A51:A54" si="0">1+A50</f>
        <v>2</v>
      </c>
      <c r="B51" s="22" t="s">
        <v>49</v>
      </c>
      <c r="C51" s="30">
        <f>'ГС 1'!C62</f>
        <v>17</v>
      </c>
      <c r="D51" s="60">
        <f>'ГС 1'!O62</f>
        <v>261</v>
      </c>
      <c r="E51" s="70">
        <f>'ГС 2'!M61</f>
        <v>252</v>
      </c>
      <c r="F51" s="27">
        <v>252</v>
      </c>
      <c r="G51" s="79">
        <v>4</v>
      </c>
    </row>
    <row r="52" spans="1:38" ht="16.5" thickBot="1">
      <c r="A52" s="61">
        <f t="shared" si="0"/>
        <v>3</v>
      </c>
      <c r="B52" s="22" t="s">
        <v>50</v>
      </c>
      <c r="C52" s="30">
        <f>'ГС 1'!C63</f>
        <v>19</v>
      </c>
      <c r="D52" s="60">
        <f>'ГС 1'!O63</f>
        <v>326</v>
      </c>
      <c r="E52" s="70">
        <f>'ГС 2'!M62</f>
        <v>623</v>
      </c>
      <c r="F52" s="27">
        <v>326</v>
      </c>
      <c r="G52" s="79">
        <v>5</v>
      </c>
    </row>
    <row r="53" spans="1:38" ht="16.5" thickBot="1">
      <c r="A53" s="61">
        <f t="shared" si="0"/>
        <v>4</v>
      </c>
      <c r="B53" s="47" t="s">
        <v>51</v>
      </c>
      <c r="C53" s="30">
        <f>'ГС 1'!C64</f>
        <v>53</v>
      </c>
      <c r="D53" s="60">
        <f>'ГС 1'!O64</f>
        <v>225</v>
      </c>
      <c r="E53" s="70">
        <f>'ГС 2'!M63</f>
        <v>190</v>
      </c>
      <c r="F53" s="27">
        <v>190</v>
      </c>
      <c r="G53" s="79">
        <v>3</v>
      </c>
    </row>
    <row r="54" spans="1:38">
      <c r="A54" s="61">
        <f t="shared" si="0"/>
        <v>5</v>
      </c>
      <c r="B54" s="23" t="s">
        <v>11</v>
      </c>
      <c r="C54" s="49">
        <v>49</v>
      </c>
      <c r="D54" s="62">
        <v>115</v>
      </c>
      <c r="E54" s="62">
        <v>113</v>
      </c>
      <c r="F54" s="50">
        <v>113</v>
      </c>
      <c r="G54" s="84">
        <v>1</v>
      </c>
      <c r="H54" s="29"/>
      <c r="I54" s="29"/>
      <c r="J54" s="29"/>
      <c r="K54" s="29"/>
      <c r="L54" s="29"/>
      <c r="M54" s="29"/>
      <c r="N54" s="29"/>
    </row>
    <row r="55" spans="1:38">
      <c r="A55" s="61"/>
      <c r="B55" s="18"/>
      <c r="C55" s="35"/>
      <c r="D55" s="30"/>
      <c r="E55" s="30"/>
      <c r="F55" s="27"/>
      <c r="G55" s="79"/>
    </row>
    <row r="56" spans="1:38" s="32" customFormat="1" ht="21.75" thickBot="1">
      <c r="A56" s="108" t="s">
        <v>96</v>
      </c>
      <c r="B56" s="109"/>
      <c r="C56" s="109"/>
      <c r="D56" s="109"/>
      <c r="E56" s="109"/>
      <c r="F56" s="109"/>
      <c r="G56" s="110"/>
      <c r="H56" s="24"/>
      <c r="I56" s="24"/>
      <c r="J56" s="24"/>
      <c r="K56" s="24"/>
      <c r="L56" s="24"/>
      <c r="M56" s="24"/>
      <c r="N56" s="24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1:38">
      <c r="A57" s="61">
        <v>1</v>
      </c>
      <c r="B57" s="22" t="s">
        <v>22</v>
      </c>
      <c r="C57" s="30">
        <f>'ГС 1'!C72</f>
        <v>41</v>
      </c>
      <c r="D57" s="60">
        <f>'ГС 1'!O72</f>
        <v>280</v>
      </c>
      <c r="E57" s="60">
        <f>'ГС 2'!M69</f>
        <v>421</v>
      </c>
      <c r="F57" s="27">
        <v>280</v>
      </c>
      <c r="G57" s="116">
        <v>4</v>
      </c>
    </row>
    <row r="58" spans="1:38">
      <c r="A58" s="61">
        <v>3</v>
      </c>
      <c r="B58" s="22" t="s">
        <v>9</v>
      </c>
      <c r="C58" s="30">
        <f>'ГС 1'!C74</f>
        <v>47</v>
      </c>
      <c r="D58" s="60">
        <f>'ГС 1'!O74</f>
        <v>222</v>
      </c>
      <c r="E58" s="60">
        <f>'ГС 2'!M71</f>
        <v>176</v>
      </c>
      <c r="F58" s="27">
        <v>176</v>
      </c>
      <c r="G58" s="116">
        <v>3</v>
      </c>
    </row>
    <row r="59" spans="1:38" ht="16.5" thickBot="1">
      <c r="A59" s="61">
        <v>4</v>
      </c>
      <c r="B59" s="22" t="str">
        <f>'ГС 1'!B75</f>
        <v>Казанский Владимир</v>
      </c>
      <c r="C59" s="30">
        <f>'ГС 1'!C75</f>
        <v>26</v>
      </c>
      <c r="D59" s="60">
        <f>'ГС 1'!O75</f>
        <v>152</v>
      </c>
      <c r="E59" s="60">
        <f>'ГС 2'!M72</f>
        <v>134</v>
      </c>
      <c r="F59" s="27">
        <v>134</v>
      </c>
      <c r="G59" s="116">
        <v>1</v>
      </c>
    </row>
    <row r="60" spans="1:38" ht="16.5" thickBot="1">
      <c r="A60" s="61">
        <v>5</v>
      </c>
      <c r="B60" s="23" t="s">
        <v>12</v>
      </c>
      <c r="C60" s="67">
        <f>'ГС 1'!C78</f>
        <v>55</v>
      </c>
      <c r="D60" s="68" t="e">
        <f>'ГС 1'!O78</f>
        <v>#VALUE!</v>
      </c>
      <c r="E60" s="68">
        <f>'ГС 2'!M75</f>
        <v>0</v>
      </c>
      <c r="F60" s="69"/>
      <c r="G60" s="85">
        <v>5</v>
      </c>
    </row>
    <row r="61" spans="1:38" ht="16.5" thickBot="1">
      <c r="A61" s="61">
        <v>6</v>
      </c>
      <c r="B61" s="23" t="s">
        <v>11</v>
      </c>
      <c r="C61" s="52">
        <f>'ГС 1'!C79</f>
        <v>51</v>
      </c>
      <c r="D61" s="64">
        <f>'ГС 1'!O79</f>
        <v>240</v>
      </c>
      <c r="E61" s="64">
        <f>'ГС 2'!M76</f>
        <v>175</v>
      </c>
      <c r="F61" s="66">
        <v>175</v>
      </c>
      <c r="G61" s="86">
        <v>2</v>
      </c>
    </row>
    <row r="62" spans="1:38" ht="16.5" thickBot="1">
      <c r="A62" s="51"/>
      <c r="B62" s="63"/>
      <c r="C62" s="52"/>
      <c r="D62" s="64"/>
      <c r="E62" s="64"/>
      <c r="F62" s="66"/>
      <c r="G62" s="86"/>
    </row>
    <row r="63" spans="1:38" s="32" customFormat="1" ht="21.75" thickBot="1">
      <c r="A63" s="108" t="s">
        <v>97</v>
      </c>
      <c r="B63" s="109"/>
      <c r="C63" s="109"/>
      <c r="D63" s="109"/>
      <c r="E63" s="109"/>
      <c r="F63" s="109"/>
      <c r="G63" s="110"/>
      <c r="H63" s="24"/>
      <c r="I63" s="24"/>
      <c r="J63" s="24"/>
      <c r="K63" s="24"/>
      <c r="L63" s="24"/>
      <c r="M63" s="24"/>
      <c r="N63" s="24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1:38" ht="16.5" thickBot="1">
      <c r="A64" s="8">
        <v>1</v>
      </c>
      <c r="B64" s="22" t="s">
        <v>42</v>
      </c>
      <c r="C64" s="52">
        <f>'ГС 1'!C82</f>
        <v>61</v>
      </c>
      <c r="D64" s="64">
        <f>'ГС 1'!O82</f>
        <v>629</v>
      </c>
      <c r="E64" s="64">
        <f>'ГС 2'!M79</f>
        <v>547</v>
      </c>
      <c r="F64" s="66">
        <v>629</v>
      </c>
      <c r="G64" s="86">
        <v>9</v>
      </c>
    </row>
    <row r="65" spans="1:7" ht="16.5" thickBot="1">
      <c r="A65" s="8">
        <f>1+A64</f>
        <v>2</v>
      </c>
      <c r="B65" s="22" t="s">
        <v>41</v>
      </c>
      <c r="C65" s="52">
        <f>'ГС 1'!C83</f>
        <v>52</v>
      </c>
      <c r="D65" s="64">
        <f>'ГС 1'!O83</f>
        <v>327</v>
      </c>
      <c r="E65" s="64">
        <f>'ГС 2'!M80</f>
        <v>163</v>
      </c>
      <c r="F65" s="66">
        <v>163</v>
      </c>
      <c r="G65" s="86">
        <v>2</v>
      </c>
    </row>
    <row r="66" spans="1:7" ht="16.5" thickBot="1">
      <c r="A66" s="8">
        <f t="shared" ref="A66:A72" si="1">1+A65</f>
        <v>3</v>
      </c>
      <c r="B66" s="22" t="str">
        <f>'ГС 1'!B84</f>
        <v>Есин С Казанский В</v>
      </c>
      <c r="C66" s="52">
        <f>'ГС 1'!C84</f>
        <v>29</v>
      </c>
      <c r="D66" s="64">
        <f>'ГС 1'!O84</f>
        <v>150</v>
      </c>
      <c r="E66" s="64">
        <f>'ГС 2'!M81</f>
        <v>136</v>
      </c>
      <c r="F66" s="66">
        <v>136</v>
      </c>
      <c r="G66" s="86">
        <v>1</v>
      </c>
    </row>
    <row r="67" spans="1:7" ht="16.5" thickBot="1">
      <c r="A67" s="8">
        <f t="shared" si="1"/>
        <v>4</v>
      </c>
      <c r="B67" s="22" t="str">
        <f>'ГС 1'!B85</f>
        <v>Шишков А Ананьев С</v>
      </c>
      <c r="C67" s="52">
        <f>'ГС 1'!C85</f>
        <v>23</v>
      </c>
      <c r="D67" s="64">
        <f>'ГС 1'!O85</f>
        <v>309</v>
      </c>
      <c r="E67" s="64">
        <f>'ГС 2'!M82</f>
        <v>208</v>
      </c>
      <c r="F67" s="66">
        <v>208</v>
      </c>
      <c r="G67" s="86">
        <v>3</v>
      </c>
    </row>
    <row r="68" spans="1:7" ht="16.5" thickBot="1">
      <c r="A68" s="8">
        <f t="shared" si="1"/>
        <v>5</v>
      </c>
      <c r="B68" s="22" t="str">
        <f>'ГС 1'!B86</f>
        <v>Горшков К Косогоров</v>
      </c>
      <c r="C68" s="52">
        <f>'ГС 1'!C86</f>
        <v>33</v>
      </c>
      <c r="D68" s="64">
        <f>'ГС 1'!O86</f>
        <v>346</v>
      </c>
      <c r="E68" s="64">
        <f>'ГС 2'!M83</f>
        <v>0</v>
      </c>
      <c r="F68" s="66">
        <v>346</v>
      </c>
      <c r="G68" s="86">
        <v>6</v>
      </c>
    </row>
    <row r="69" spans="1:7" ht="16.5" thickBot="1">
      <c r="A69" s="8">
        <f t="shared" si="1"/>
        <v>6</v>
      </c>
      <c r="B69" s="22" t="str">
        <f>'ГС 1'!B87</f>
        <v>Орлов Елизаров</v>
      </c>
      <c r="C69" s="52">
        <f>'ГС 1'!C87</f>
        <v>40</v>
      </c>
      <c r="D69" s="64">
        <f>'ГС 1'!O87</f>
        <v>386</v>
      </c>
      <c r="E69" s="64">
        <f>'ГС 2'!M84</f>
        <v>436</v>
      </c>
      <c r="F69" s="66">
        <v>386</v>
      </c>
      <c r="G69" s="86">
        <v>7</v>
      </c>
    </row>
    <row r="70" spans="1:7" ht="16.5" thickBot="1">
      <c r="A70" s="8">
        <f t="shared" si="1"/>
        <v>7</v>
      </c>
      <c r="B70" s="22" t="str">
        <f>'ГС 1'!B88</f>
        <v>Лурье С Кузьмина А</v>
      </c>
      <c r="C70" s="52">
        <f>'ГС 1'!C88</f>
        <v>91</v>
      </c>
      <c r="D70" s="64">
        <f>'ГС 1'!O88</f>
        <v>289</v>
      </c>
      <c r="E70" s="64">
        <f>'ГС 2'!M85</f>
        <v>0</v>
      </c>
      <c r="F70" s="66">
        <v>289</v>
      </c>
      <c r="G70" s="86">
        <v>4</v>
      </c>
    </row>
    <row r="71" spans="1:7" ht="16.5" thickBot="1">
      <c r="A71" s="8">
        <f t="shared" si="1"/>
        <v>8</v>
      </c>
      <c r="B71" s="22" t="str">
        <f>'ГС 1'!B89</f>
        <v>Пестерев А Богданов А</v>
      </c>
      <c r="C71" s="52">
        <f>'ГС 1'!C89</f>
        <v>95</v>
      </c>
      <c r="D71" s="64">
        <f>'ГС 1'!O89</f>
        <v>0</v>
      </c>
      <c r="E71" s="64">
        <f>'ГС 2'!M86</f>
        <v>454</v>
      </c>
      <c r="F71" s="66">
        <v>454</v>
      </c>
      <c r="G71" s="86">
        <v>8</v>
      </c>
    </row>
    <row r="72" spans="1:7" ht="16.5" thickBot="1">
      <c r="A72" s="8">
        <f t="shared" si="1"/>
        <v>9</v>
      </c>
      <c r="B72" s="22" t="str">
        <f>'ГС 1'!B90</f>
        <v>Хлопонина М Петров П</v>
      </c>
      <c r="C72" s="52">
        <f>'ГС 1'!C90</f>
        <v>20</v>
      </c>
      <c r="D72" s="64">
        <f>'ГС 1'!O90</f>
        <v>0</v>
      </c>
      <c r="E72" s="64">
        <f>'ГС 2'!M87</f>
        <v>325</v>
      </c>
      <c r="F72" s="66">
        <v>325</v>
      </c>
      <c r="G72" s="86">
        <v>5</v>
      </c>
    </row>
    <row r="73" spans="1:7" ht="16.5" thickBot="1">
      <c r="A73" s="8"/>
      <c r="B73" s="18"/>
      <c r="C73" s="52"/>
      <c r="D73" s="65"/>
      <c r="E73" s="65"/>
      <c r="F73" s="66"/>
      <c r="G73" s="86"/>
    </row>
  </sheetData>
  <mergeCells count="11">
    <mergeCell ref="A63:G63"/>
    <mergeCell ref="A42:G42"/>
    <mergeCell ref="A49:G49"/>
    <mergeCell ref="A56:G56"/>
    <mergeCell ref="G3:G4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topLeftCell="A4" workbookViewId="0">
      <selection activeCell="P7" sqref="P7"/>
    </sheetView>
  </sheetViews>
  <sheetFormatPr defaultRowHeight="15"/>
  <cols>
    <col min="2" max="2" width="32.5703125" customWidth="1"/>
    <col min="3" max="3" width="10.5703125" hidden="1" customWidth="1"/>
    <col min="4" max="4" width="10.28515625" hidden="1" customWidth="1"/>
    <col min="5" max="5" width="10.85546875" customWidth="1"/>
    <col min="6" max="6" width="10.28515625" hidden="1" customWidth="1"/>
    <col min="7" max="7" width="10" hidden="1" customWidth="1"/>
    <col min="8" max="8" width="10.7109375" hidden="1" customWidth="1"/>
    <col min="9" max="9" width="12.140625" style="72" customWidth="1"/>
    <col min="10" max="10" width="11.140625" hidden="1" customWidth="1"/>
    <col min="11" max="11" width="12.28515625" hidden="1" customWidth="1"/>
    <col min="12" max="12" width="12.140625" style="72" customWidth="1"/>
    <col min="13" max="13" width="12.140625" customWidth="1"/>
    <col min="14" max="14" width="12" customWidth="1"/>
    <col min="21" max="21" width="12" customWidth="1"/>
    <col min="22" max="22" width="0" hidden="1" customWidth="1"/>
    <col min="23" max="24" width="15" hidden="1" customWidth="1"/>
  </cols>
  <sheetData>
    <row r="1" spans="1:14" ht="33.75" thickBot="1">
      <c r="C1" s="36" t="s">
        <v>56</v>
      </c>
    </row>
    <row r="2" spans="1:14" ht="39.950000000000003" customHeight="1">
      <c r="A2" s="37" t="s">
        <v>57</v>
      </c>
      <c r="B2" s="38" t="s">
        <v>58</v>
      </c>
      <c r="C2" s="38" t="s">
        <v>59</v>
      </c>
      <c r="D2" s="38" t="s">
        <v>60</v>
      </c>
      <c r="E2" s="39" t="s">
        <v>61</v>
      </c>
      <c r="F2" s="38" t="s">
        <v>62</v>
      </c>
      <c r="G2" s="38" t="s">
        <v>63</v>
      </c>
      <c r="H2" s="38" t="s">
        <v>64</v>
      </c>
      <c r="I2" s="73" t="s">
        <v>65</v>
      </c>
      <c r="J2" s="38" t="s">
        <v>66</v>
      </c>
      <c r="K2" s="38" t="s">
        <v>67</v>
      </c>
      <c r="L2" s="73" t="s">
        <v>68</v>
      </c>
      <c r="M2" s="40" t="s">
        <v>69</v>
      </c>
      <c r="N2" s="41" t="s">
        <v>70</v>
      </c>
    </row>
    <row r="3" spans="1:14" ht="39.950000000000003" customHeight="1">
      <c r="A3" s="42">
        <v>1</v>
      </c>
      <c r="B3" s="43" t="s">
        <v>71</v>
      </c>
      <c r="C3" s="32"/>
      <c r="D3" s="32"/>
      <c r="E3" s="71">
        <f>'Свод ГС'!G69</f>
        <v>7</v>
      </c>
      <c r="F3" s="32"/>
      <c r="G3" s="32"/>
      <c r="H3" s="32"/>
      <c r="I3" s="31">
        <f>'Свод ГС'!G5</f>
        <v>16</v>
      </c>
      <c r="J3" s="32"/>
      <c r="K3" s="32"/>
      <c r="L3" s="31">
        <f>'Свод ГС'!G24</f>
        <v>22</v>
      </c>
      <c r="M3" s="34">
        <f>E3+I3+L3</f>
        <v>45</v>
      </c>
      <c r="N3" s="44">
        <v>6</v>
      </c>
    </row>
    <row r="4" spans="1:14" ht="39.950000000000003" customHeight="1">
      <c r="A4" s="42">
        <v>2</v>
      </c>
      <c r="B4" s="45" t="s">
        <v>119</v>
      </c>
      <c r="C4" s="32"/>
      <c r="D4" s="32"/>
      <c r="E4" s="71">
        <f>'Свод ГС'!G67</f>
        <v>3</v>
      </c>
      <c r="F4" s="32"/>
      <c r="G4" s="32"/>
      <c r="H4" s="32"/>
      <c r="I4" s="31">
        <f>'Свод ГС'!G30</f>
        <v>11</v>
      </c>
      <c r="J4" s="32"/>
      <c r="K4" s="32"/>
      <c r="L4" s="31">
        <f>'Свод ГС'!G23</f>
        <v>12</v>
      </c>
      <c r="M4" s="34">
        <f t="shared" ref="M4:M12" si="0">E4+I4+L4</f>
        <v>26</v>
      </c>
      <c r="N4" s="44">
        <v>4</v>
      </c>
    </row>
    <row r="5" spans="1:14" ht="39.950000000000003" customHeight="1">
      <c r="A5" s="42">
        <v>3</v>
      </c>
      <c r="B5" s="45" t="s">
        <v>120</v>
      </c>
      <c r="C5" s="32"/>
      <c r="D5" s="32"/>
      <c r="E5" s="71">
        <v>4</v>
      </c>
      <c r="F5" s="32"/>
      <c r="G5" s="32"/>
      <c r="H5" s="32"/>
      <c r="I5" s="74" t="str">
        <f>'Свод ГС'!G47</f>
        <v>4</v>
      </c>
      <c r="J5" s="32"/>
      <c r="K5" s="32"/>
      <c r="L5" s="74" t="str">
        <f>'Свод ГС'!G47</f>
        <v>4</v>
      </c>
      <c r="M5" s="34">
        <f t="shared" si="0"/>
        <v>12</v>
      </c>
      <c r="N5" s="44">
        <v>3</v>
      </c>
    </row>
    <row r="6" spans="1:14" ht="39.950000000000003" customHeight="1">
      <c r="A6" s="42">
        <v>4</v>
      </c>
      <c r="B6" s="45" t="s">
        <v>122</v>
      </c>
      <c r="C6" s="32"/>
      <c r="D6" s="32"/>
      <c r="E6" s="71">
        <f>'Свод ГС'!G70</f>
        <v>4</v>
      </c>
      <c r="F6" s="32"/>
      <c r="G6" s="32"/>
      <c r="H6" s="32"/>
      <c r="I6" s="31">
        <f>'Свод ГС'!G26</f>
        <v>2</v>
      </c>
      <c r="J6" s="32"/>
      <c r="K6" s="32"/>
      <c r="L6" s="31">
        <f>'Свод ГС'!G26</f>
        <v>2</v>
      </c>
      <c r="M6" s="34">
        <f t="shared" si="0"/>
        <v>8</v>
      </c>
      <c r="N6" s="44">
        <v>2</v>
      </c>
    </row>
    <row r="7" spans="1:14" ht="39.950000000000003" customHeight="1">
      <c r="A7" s="42">
        <f>A6+1</f>
        <v>5</v>
      </c>
      <c r="B7" s="45" t="s">
        <v>123</v>
      </c>
      <c r="C7" s="32"/>
      <c r="D7" s="32"/>
      <c r="E7" s="71">
        <f>'Свод ГС'!G71</f>
        <v>8</v>
      </c>
      <c r="F7" s="32"/>
      <c r="G7" s="32"/>
      <c r="H7" s="32"/>
      <c r="I7" s="31">
        <f>'Свод ГС'!G14</f>
        <v>15</v>
      </c>
      <c r="J7" s="32"/>
      <c r="K7" s="32"/>
      <c r="L7" s="31">
        <f>'Свод ГС'!G14</f>
        <v>15</v>
      </c>
      <c r="M7" s="34">
        <f t="shared" si="0"/>
        <v>38</v>
      </c>
      <c r="N7" s="44">
        <v>5</v>
      </c>
    </row>
    <row r="8" spans="1:14" ht="39.950000000000003" customHeight="1">
      <c r="A8" s="42">
        <f t="shared" ref="A8:A12" si="1">A7+1</f>
        <v>6</v>
      </c>
      <c r="B8" s="32" t="s">
        <v>157</v>
      </c>
      <c r="C8" s="32"/>
      <c r="D8" s="32"/>
      <c r="E8" s="32">
        <v>1</v>
      </c>
      <c r="F8" s="32"/>
      <c r="G8" s="32"/>
      <c r="H8" s="32"/>
      <c r="I8" s="31">
        <v>1</v>
      </c>
      <c r="J8" s="32"/>
      <c r="K8" s="32"/>
      <c r="L8" s="31">
        <v>3</v>
      </c>
      <c r="M8" s="34">
        <f>E8+I8+L8</f>
        <v>5</v>
      </c>
      <c r="N8" s="44">
        <v>1</v>
      </c>
    </row>
    <row r="9" spans="1:14" ht="39.950000000000003" customHeight="1">
      <c r="A9" s="42">
        <f t="shared" si="1"/>
        <v>7</v>
      </c>
      <c r="B9" s="32"/>
      <c r="C9" s="32"/>
      <c r="D9" s="32"/>
      <c r="E9" s="32"/>
      <c r="F9" s="32"/>
      <c r="G9" s="32"/>
      <c r="H9" s="32"/>
      <c r="I9" s="31"/>
      <c r="J9" s="32"/>
      <c r="K9" s="32"/>
      <c r="L9" s="31"/>
      <c r="M9" s="34">
        <f t="shared" si="0"/>
        <v>0</v>
      </c>
      <c r="N9" s="44"/>
    </row>
    <row r="10" spans="1:14" ht="39.950000000000003" customHeight="1">
      <c r="A10" s="42">
        <f t="shared" si="1"/>
        <v>8</v>
      </c>
      <c r="B10" s="46"/>
      <c r="C10" s="32"/>
      <c r="D10" s="32"/>
      <c r="E10" s="32"/>
      <c r="F10" s="32"/>
      <c r="G10" s="32"/>
      <c r="H10" s="32"/>
      <c r="I10" s="31"/>
      <c r="J10" s="32"/>
      <c r="K10" s="32"/>
      <c r="L10" s="31"/>
      <c r="M10" s="34">
        <f t="shared" si="0"/>
        <v>0</v>
      </c>
      <c r="N10" s="44"/>
    </row>
    <row r="11" spans="1:14" ht="39.950000000000003" customHeight="1">
      <c r="A11" s="42">
        <f t="shared" si="1"/>
        <v>9</v>
      </c>
      <c r="B11" s="32"/>
      <c r="C11" s="32"/>
      <c r="D11" s="32"/>
      <c r="E11" s="32"/>
      <c r="F11" s="32"/>
      <c r="G11" s="32"/>
      <c r="H11" s="32"/>
      <c r="I11" s="31"/>
      <c r="J11" s="32"/>
      <c r="K11" s="32"/>
      <c r="L11" s="31"/>
      <c r="M11" s="34">
        <f t="shared" si="0"/>
        <v>0</v>
      </c>
      <c r="N11" s="44"/>
    </row>
    <row r="12" spans="1:14" ht="39.950000000000003" customHeight="1">
      <c r="A12" s="42">
        <f t="shared" si="1"/>
        <v>10</v>
      </c>
      <c r="B12" s="32"/>
      <c r="C12" s="32"/>
      <c r="D12" s="32"/>
      <c r="E12" s="32"/>
      <c r="F12" s="32"/>
      <c r="G12" s="32"/>
      <c r="H12" s="32"/>
      <c r="I12" s="31"/>
      <c r="J12" s="32"/>
      <c r="K12" s="32"/>
      <c r="L12" s="31"/>
      <c r="M12" s="34">
        <f t="shared" si="0"/>
        <v>0</v>
      </c>
      <c r="N12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165"/>
  <sheetViews>
    <sheetView workbookViewId="0">
      <selection activeCell="D16" sqref="D16"/>
    </sheetView>
  </sheetViews>
  <sheetFormatPr defaultRowHeight="15.75"/>
  <cols>
    <col min="2" max="2" width="46.42578125" style="56" customWidth="1"/>
  </cols>
  <sheetData>
    <row r="1" spans="2:3" ht="15">
      <c r="B1" t="s">
        <v>148</v>
      </c>
    </row>
    <row r="2" spans="2:3" ht="15">
      <c r="B2"/>
    </row>
    <row r="3" spans="2:3" ht="15" customHeight="1">
      <c r="B3" t="s">
        <v>149</v>
      </c>
    </row>
    <row r="4" spans="2:3" ht="15" customHeight="1">
      <c r="B4"/>
    </row>
    <row r="5" spans="2:3" ht="15">
      <c r="B5" s="32" t="s">
        <v>150</v>
      </c>
      <c r="C5" s="32">
        <v>1</v>
      </c>
    </row>
    <row r="6" spans="2:3" ht="15">
      <c r="B6" s="32" t="s">
        <v>151</v>
      </c>
      <c r="C6" s="32">
        <v>2</v>
      </c>
    </row>
    <row r="7" spans="2:3" ht="15">
      <c r="B7" s="32" t="s">
        <v>152</v>
      </c>
      <c r="C7" s="32">
        <v>3</v>
      </c>
    </row>
    <row r="8" spans="2:3" ht="15">
      <c r="B8"/>
    </row>
    <row r="9" spans="2:3" ht="15">
      <c r="B9" t="s">
        <v>153</v>
      </c>
    </row>
    <row r="10" spans="2:3" ht="15">
      <c r="B10" t="s">
        <v>154</v>
      </c>
    </row>
    <row r="11" spans="2:3" ht="15">
      <c r="B11"/>
    </row>
    <row r="12" spans="2:3" ht="15">
      <c r="B12" t="s">
        <v>155</v>
      </c>
    </row>
    <row r="13" spans="2:3" ht="15">
      <c r="B13" t="s">
        <v>156</v>
      </c>
    </row>
    <row r="14" spans="2:3" ht="15">
      <c r="B14"/>
    </row>
    <row r="15" spans="2:3" ht="15">
      <c r="B15"/>
    </row>
    <row r="16" spans="2:3" ht="15">
      <c r="B16"/>
    </row>
    <row r="17" spans="2:2" ht="15">
      <c r="B17"/>
    </row>
    <row r="18" spans="2:2" ht="15">
      <c r="B18"/>
    </row>
    <row r="19" spans="2:2" ht="15">
      <c r="B19"/>
    </row>
    <row r="20" spans="2:2" ht="15">
      <c r="B20"/>
    </row>
    <row r="21" spans="2:2" ht="15">
      <c r="B21"/>
    </row>
    <row r="22" spans="2:2" ht="15">
      <c r="B22"/>
    </row>
    <row r="23" spans="2:2" ht="15">
      <c r="B23"/>
    </row>
    <row r="24" spans="2:2" ht="15">
      <c r="B24"/>
    </row>
    <row r="25" spans="2:2" ht="15">
      <c r="B25"/>
    </row>
    <row r="26" spans="2:2" ht="15">
      <c r="B26"/>
    </row>
    <row r="27" spans="2:2" ht="15">
      <c r="B27"/>
    </row>
    <row r="28" spans="2:2" ht="15">
      <c r="B28"/>
    </row>
    <row r="29" spans="2:2" ht="15">
      <c r="B29"/>
    </row>
    <row r="30" spans="2:2" ht="15">
      <c r="B30"/>
    </row>
    <row r="31" spans="2:2" ht="15">
      <c r="B31"/>
    </row>
    <row r="32" spans="2:2" ht="15">
      <c r="B32"/>
    </row>
    <row r="33" spans="2:2" ht="15">
      <c r="B33"/>
    </row>
    <row r="34" spans="2:2" ht="15">
      <c r="B34"/>
    </row>
    <row r="35" spans="2:2" ht="15">
      <c r="B35"/>
    </row>
    <row r="36" spans="2:2" ht="15">
      <c r="B36"/>
    </row>
    <row r="37" spans="2:2" ht="15">
      <c r="B37"/>
    </row>
    <row r="38" spans="2:2" ht="15">
      <c r="B38"/>
    </row>
    <row r="39" spans="2:2" ht="15">
      <c r="B39"/>
    </row>
    <row r="40" spans="2:2" ht="15">
      <c r="B40"/>
    </row>
    <row r="41" spans="2:2" ht="15">
      <c r="B41"/>
    </row>
    <row r="42" spans="2:2" ht="15">
      <c r="B42"/>
    </row>
    <row r="43" spans="2:2" ht="15">
      <c r="B43"/>
    </row>
    <row r="44" spans="2:2" ht="15">
      <c r="B44"/>
    </row>
    <row r="45" spans="2:2" ht="15">
      <c r="B45"/>
    </row>
    <row r="46" spans="2:2" ht="15">
      <c r="B46"/>
    </row>
    <row r="47" spans="2:2" ht="15">
      <c r="B47"/>
    </row>
    <row r="48" spans="2:2" ht="15">
      <c r="B48"/>
    </row>
    <row r="49" spans="2:2" ht="15">
      <c r="B49"/>
    </row>
    <row r="50" spans="2:2" ht="15">
      <c r="B50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  <row r="57" spans="2:2" ht="15">
      <c r="B57"/>
    </row>
    <row r="58" spans="2:2" ht="15">
      <c r="B58"/>
    </row>
    <row r="59" spans="2:2" ht="15">
      <c r="B59"/>
    </row>
    <row r="60" spans="2:2" ht="15">
      <c r="B60"/>
    </row>
    <row r="61" spans="2:2" ht="15">
      <c r="B61"/>
    </row>
    <row r="62" spans="2:2" ht="15">
      <c r="B62"/>
    </row>
    <row r="63" spans="2:2" ht="15">
      <c r="B63"/>
    </row>
    <row r="64" spans="2:2" ht="15">
      <c r="B64"/>
    </row>
    <row r="65" spans="2:2" ht="15">
      <c r="B65"/>
    </row>
    <row r="66" spans="2:2" ht="15">
      <c r="B66"/>
    </row>
    <row r="67" spans="2:2" ht="15">
      <c r="B67"/>
    </row>
    <row r="68" spans="2:2" ht="15">
      <c r="B68"/>
    </row>
    <row r="69" spans="2:2" ht="15">
      <c r="B69"/>
    </row>
    <row r="70" spans="2:2" ht="15">
      <c r="B70"/>
    </row>
    <row r="71" spans="2:2" ht="15">
      <c r="B71"/>
    </row>
    <row r="72" spans="2:2" ht="15">
      <c r="B72"/>
    </row>
    <row r="73" spans="2:2" ht="15">
      <c r="B73"/>
    </row>
    <row r="74" spans="2:2" ht="15">
      <c r="B74"/>
    </row>
    <row r="75" spans="2:2" ht="15">
      <c r="B75"/>
    </row>
    <row r="76" spans="2:2" ht="15">
      <c r="B76"/>
    </row>
    <row r="77" spans="2:2" ht="15">
      <c r="B77"/>
    </row>
    <row r="78" spans="2:2" ht="15">
      <c r="B78"/>
    </row>
    <row r="79" spans="2:2" ht="15">
      <c r="B79"/>
    </row>
    <row r="80" spans="2:2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8" spans="2:2" ht="15">
      <c r="B98"/>
    </row>
    <row r="99" spans="2:2" ht="15">
      <c r="B99"/>
    </row>
    <row r="100" spans="2:2" ht="15">
      <c r="B100"/>
    </row>
    <row r="101" spans="2:2" ht="15">
      <c r="B101"/>
    </row>
    <row r="102" spans="2:2" ht="15">
      <c r="B102"/>
    </row>
    <row r="103" spans="2:2" ht="15">
      <c r="B103"/>
    </row>
    <row r="104" spans="2:2" ht="15">
      <c r="B104"/>
    </row>
    <row r="105" spans="2:2" ht="15">
      <c r="B105"/>
    </row>
    <row r="106" spans="2:2" ht="15">
      <c r="B106"/>
    </row>
    <row r="107" spans="2:2" ht="15">
      <c r="B107"/>
    </row>
    <row r="108" spans="2:2" ht="15">
      <c r="B108"/>
    </row>
    <row r="109" spans="2:2" ht="15">
      <c r="B109"/>
    </row>
    <row r="110" spans="2:2" ht="15">
      <c r="B110"/>
    </row>
    <row r="111" spans="2:2" ht="15">
      <c r="B111"/>
    </row>
    <row r="112" spans="2:2" ht="15">
      <c r="B112"/>
    </row>
    <row r="113" spans="2:2" ht="15">
      <c r="B113"/>
    </row>
    <row r="114" spans="2:2" ht="15">
      <c r="B114"/>
    </row>
    <row r="115" spans="2:2" ht="15">
      <c r="B115"/>
    </row>
    <row r="116" spans="2:2" ht="15">
      <c r="B116"/>
    </row>
    <row r="117" spans="2:2" ht="15">
      <c r="B117"/>
    </row>
    <row r="118" spans="2:2" ht="15">
      <c r="B118"/>
    </row>
    <row r="119" spans="2:2" ht="15">
      <c r="B119"/>
    </row>
    <row r="120" spans="2:2" ht="15">
      <c r="B120"/>
    </row>
    <row r="121" spans="2:2" ht="15">
      <c r="B121"/>
    </row>
    <row r="122" spans="2:2" ht="15">
      <c r="B122"/>
    </row>
    <row r="123" spans="2:2" ht="15">
      <c r="B123"/>
    </row>
    <row r="124" spans="2:2" ht="15">
      <c r="B124"/>
    </row>
    <row r="125" spans="2:2" ht="15">
      <c r="B125"/>
    </row>
    <row r="126" spans="2:2" ht="15">
      <c r="B126"/>
    </row>
    <row r="127" spans="2:2" ht="15">
      <c r="B127"/>
    </row>
    <row r="128" spans="2:2" ht="15">
      <c r="B128"/>
    </row>
    <row r="129" spans="2:2" ht="15">
      <c r="B129"/>
    </row>
    <row r="130" spans="2:2" ht="15">
      <c r="B130"/>
    </row>
    <row r="131" spans="2:2" ht="15">
      <c r="B131"/>
    </row>
    <row r="132" spans="2:2" ht="15">
      <c r="B132"/>
    </row>
    <row r="133" spans="2:2" ht="15">
      <c r="B133"/>
    </row>
    <row r="134" spans="2:2" ht="15">
      <c r="B134"/>
    </row>
    <row r="135" spans="2:2" ht="15">
      <c r="B135"/>
    </row>
    <row r="136" spans="2:2" ht="15">
      <c r="B136"/>
    </row>
    <row r="137" spans="2:2" ht="15">
      <c r="B137"/>
    </row>
    <row r="138" spans="2:2" ht="15">
      <c r="B138"/>
    </row>
    <row r="139" spans="2:2" ht="15">
      <c r="B139"/>
    </row>
    <row r="140" spans="2:2" ht="15">
      <c r="B140"/>
    </row>
    <row r="141" spans="2:2" ht="15">
      <c r="B141"/>
    </row>
    <row r="142" spans="2:2" ht="15">
      <c r="B142"/>
    </row>
    <row r="143" spans="2:2" ht="15">
      <c r="B143"/>
    </row>
    <row r="144" spans="2:2" ht="15">
      <c r="B144"/>
    </row>
    <row r="145" spans="2:2" ht="15">
      <c r="B145"/>
    </row>
    <row r="146" spans="2:2" ht="15">
      <c r="B146"/>
    </row>
    <row r="147" spans="2:2" ht="15">
      <c r="B147"/>
    </row>
    <row r="148" spans="2:2" ht="15">
      <c r="B148"/>
    </row>
    <row r="149" spans="2:2" ht="15">
      <c r="B149"/>
    </row>
    <row r="150" spans="2:2" ht="15">
      <c r="B150"/>
    </row>
    <row r="151" spans="2:2" ht="15">
      <c r="B151"/>
    </row>
    <row r="152" spans="2:2" ht="15">
      <c r="B152"/>
    </row>
    <row r="153" spans="2:2" ht="15">
      <c r="B153"/>
    </row>
    <row r="154" spans="2:2" ht="15">
      <c r="B154"/>
    </row>
    <row r="155" spans="2:2" ht="15">
      <c r="B155"/>
    </row>
    <row r="156" spans="2:2" ht="15">
      <c r="B156"/>
    </row>
    <row r="157" spans="2:2" ht="15">
      <c r="B157"/>
    </row>
    <row r="158" spans="2:2" ht="15">
      <c r="B158"/>
    </row>
    <row r="159" spans="2:2" ht="15">
      <c r="B159"/>
    </row>
    <row r="160" spans="2:2" ht="15">
      <c r="B160"/>
    </row>
    <row r="161" spans="2:2" ht="15">
      <c r="B161"/>
    </row>
    <row r="162" spans="2:2" ht="15">
      <c r="B162"/>
    </row>
    <row r="163" spans="2:2" ht="15">
      <c r="B163"/>
    </row>
    <row r="164" spans="2:2" ht="15">
      <c r="B164"/>
    </row>
    <row r="165" spans="2:2" ht="15">
      <c r="B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ГС 1</vt:lpstr>
      <vt:lpstr>ГС 2</vt:lpstr>
      <vt:lpstr>Свод ГС</vt:lpstr>
      <vt:lpstr>Свод команд</vt:lpstr>
      <vt:lpstr>Прыжки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Admin</cp:lastModifiedBy>
  <cp:lastPrinted>2016-04-09T14:19:37Z</cp:lastPrinted>
  <dcterms:created xsi:type="dcterms:W3CDTF">2016-04-06T12:15:02Z</dcterms:created>
  <dcterms:modified xsi:type="dcterms:W3CDTF">2016-04-12T11:39:43Z</dcterms:modified>
</cp:coreProperties>
</file>